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2"/>
  <workbookPr defaultThemeVersion="124226"/>
  <xr:revisionPtr revIDLastSave="0" documentId="8_{1134F3CA-33E0-4B03-AD27-5A71729434DF}" xr6:coauthVersionLast="46" xr6:coauthVersionMax="46" xr10:uidLastSave="{00000000-0000-0000-0000-000000000000}"/>
  <bookViews>
    <workbookView xWindow="120" yWindow="75" windowWidth="20235" windowHeight="7995" xr2:uid="{00000000-000D-0000-FFFF-FFFF00000000}"/>
  </bookViews>
  <sheets>
    <sheet name="Contingency Table Calculator" sheetId="1" r:id="rId1"/>
  </sheet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4" i="1" l="1"/>
  <c r="F144" i="1"/>
  <c r="G143" i="1"/>
  <c r="F143" i="1"/>
  <c r="G142" i="1"/>
  <c r="F142" i="1"/>
  <c r="K142" i="1" s="1"/>
  <c r="G141" i="1"/>
  <c r="F141" i="1"/>
  <c r="G140" i="1"/>
  <c r="F140" i="1"/>
  <c r="G139" i="1"/>
  <c r="F139" i="1"/>
  <c r="G138" i="1"/>
  <c r="F138" i="1"/>
  <c r="K138" i="1" s="1"/>
  <c r="G137" i="1"/>
  <c r="F137" i="1"/>
  <c r="G136" i="1"/>
  <c r="F136" i="1"/>
  <c r="G135" i="1"/>
  <c r="F135" i="1"/>
  <c r="G134" i="1"/>
  <c r="F134" i="1"/>
  <c r="G133" i="1"/>
  <c r="F133" i="1"/>
  <c r="G132" i="1"/>
  <c r="F132" i="1"/>
  <c r="G131" i="1"/>
  <c r="F131" i="1"/>
  <c r="G130" i="1"/>
  <c r="F130" i="1"/>
  <c r="G129" i="1"/>
  <c r="F129" i="1"/>
  <c r="G128" i="1"/>
  <c r="F128" i="1"/>
  <c r="G127" i="1"/>
  <c r="F127" i="1"/>
  <c r="G126" i="1"/>
  <c r="F126" i="1"/>
  <c r="K126" i="1" s="1"/>
  <c r="G125" i="1"/>
  <c r="F125" i="1"/>
  <c r="G124" i="1"/>
  <c r="F124" i="1"/>
  <c r="G123" i="1"/>
  <c r="F123" i="1"/>
  <c r="G122" i="1"/>
  <c r="F122" i="1"/>
  <c r="G121" i="1"/>
  <c r="F121" i="1"/>
  <c r="G120" i="1"/>
  <c r="F120" i="1"/>
  <c r="G119" i="1"/>
  <c r="F119" i="1"/>
  <c r="G118" i="1"/>
  <c r="F118" i="1"/>
  <c r="G117" i="1"/>
  <c r="F117" i="1"/>
  <c r="G116" i="1"/>
  <c r="F116" i="1"/>
  <c r="G115" i="1"/>
  <c r="F115" i="1"/>
  <c r="G114" i="1"/>
  <c r="F114" i="1"/>
  <c r="G113" i="1"/>
  <c r="F113" i="1"/>
  <c r="G112" i="1"/>
  <c r="F112" i="1"/>
  <c r="G111" i="1"/>
  <c r="F111" i="1"/>
  <c r="G110" i="1"/>
  <c r="F110" i="1"/>
  <c r="G109" i="1"/>
  <c r="F109" i="1"/>
  <c r="G108" i="1"/>
  <c r="F108" i="1"/>
  <c r="G107" i="1"/>
  <c r="F107" i="1"/>
  <c r="G106" i="1"/>
  <c r="F106" i="1"/>
  <c r="G105" i="1"/>
  <c r="F105" i="1"/>
  <c r="G104" i="1"/>
  <c r="F104" i="1"/>
  <c r="G103" i="1"/>
  <c r="F103" i="1"/>
  <c r="G102" i="1"/>
  <c r="F102" i="1"/>
  <c r="G101" i="1"/>
  <c r="F101" i="1"/>
  <c r="G100" i="1"/>
  <c r="F100" i="1"/>
  <c r="G99" i="1"/>
  <c r="F99" i="1"/>
  <c r="G98" i="1"/>
  <c r="F98" i="1"/>
  <c r="G97" i="1"/>
  <c r="F97" i="1"/>
  <c r="G96" i="1"/>
  <c r="F96" i="1"/>
  <c r="G95" i="1"/>
  <c r="F95" i="1"/>
  <c r="G94" i="1"/>
  <c r="F94" i="1"/>
  <c r="K94" i="1" s="1"/>
  <c r="G93" i="1"/>
  <c r="F93" i="1"/>
  <c r="G92" i="1"/>
  <c r="F92" i="1"/>
  <c r="H92" i="1" s="1"/>
  <c r="G91" i="1"/>
  <c r="F91" i="1"/>
  <c r="G90" i="1"/>
  <c r="F90" i="1"/>
  <c r="K90" i="1" s="1"/>
  <c r="G89" i="1"/>
  <c r="F89" i="1"/>
  <c r="G88" i="1"/>
  <c r="F88" i="1"/>
  <c r="H88" i="1" s="1"/>
  <c r="G87" i="1"/>
  <c r="F87" i="1"/>
  <c r="G86" i="1"/>
  <c r="F86" i="1"/>
  <c r="J86" i="1" s="1"/>
  <c r="G85" i="1"/>
  <c r="F85" i="1"/>
  <c r="G84" i="1"/>
  <c r="F84" i="1"/>
  <c r="J84" i="1" s="1"/>
  <c r="G83" i="1"/>
  <c r="F83" i="1"/>
  <c r="G82" i="1"/>
  <c r="F82" i="1"/>
  <c r="G81" i="1"/>
  <c r="F81" i="1"/>
  <c r="G80" i="1"/>
  <c r="F80" i="1"/>
  <c r="G79" i="1"/>
  <c r="F79" i="1"/>
  <c r="G78" i="1"/>
  <c r="F78" i="1"/>
  <c r="G77" i="1"/>
  <c r="F77" i="1"/>
  <c r="G76" i="1"/>
  <c r="F76" i="1"/>
  <c r="G75" i="1"/>
  <c r="F75" i="1"/>
  <c r="G74" i="1"/>
  <c r="F74" i="1"/>
  <c r="G73" i="1"/>
  <c r="F73" i="1"/>
  <c r="G72" i="1"/>
  <c r="F72" i="1"/>
  <c r="G71" i="1"/>
  <c r="F71" i="1"/>
  <c r="G70" i="1"/>
  <c r="F70" i="1"/>
  <c r="J70" i="1" s="1"/>
  <c r="G69" i="1"/>
  <c r="F69" i="1"/>
  <c r="G68" i="1"/>
  <c r="F68" i="1"/>
  <c r="J68" i="1" s="1"/>
  <c r="G67" i="1"/>
  <c r="F67" i="1"/>
  <c r="G66" i="1"/>
  <c r="F66" i="1"/>
  <c r="J66" i="1" s="1"/>
  <c r="G65" i="1"/>
  <c r="F65" i="1"/>
  <c r="G64" i="1"/>
  <c r="F64" i="1"/>
  <c r="G63" i="1"/>
  <c r="F63" i="1"/>
  <c r="G62" i="1"/>
  <c r="F62" i="1"/>
  <c r="G61" i="1"/>
  <c r="F61" i="1"/>
  <c r="G60" i="1"/>
  <c r="F60" i="1"/>
  <c r="G59" i="1"/>
  <c r="F59" i="1"/>
  <c r="G58" i="1"/>
  <c r="F58" i="1"/>
  <c r="G57" i="1"/>
  <c r="F57" i="1"/>
  <c r="G56" i="1"/>
  <c r="F56" i="1"/>
  <c r="G55" i="1"/>
  <c r="F55" i="1"/>
  <c r="G54" i="1"/>
  <c r="F54" i="1"/>
  <c r="G53" i="1"/>
  <c r="F53" i="1"/>
  <c r="G52" i="1"/>
  <c r="F52" i="1"/>
  <c r="G51" i="1"/>
  <c r="F51" i="1"/>
  <c r="G50" i="1"/>
  <c r="F50" i="1"/>
  <c r="G49" i="1"/>
  <c r="F49" i="1"/>
  <c r="G48" i="1"/>
  <c r="F48" i="1"/>
  <c r="H48" i="1" s="1"/>
  <c r="G47" i="1"/>
  <c r="F47" i="1"/>
  <c r="G46" i="1"/>
  <c r="F46" i="1"/>
  <c r="G45" i="1"/>
  <c r="F45" i="1"/>
  <c r="G44" i="1"/>
  <c r="F44" i="1"/>
  <c r="G43" i="1"/>
  <c r="F43" i="1"/>
  <c r="G42" i="1"/>
  <c r="F42" i="1"/>
  <c r="G41" i="1"/>
  <c r="F41" i="1"/>
  <c r="G40" i="1"/>
  <c r="F40" i="1"/>
  <c r="G39" i="1"/>
  <c r="F39" i="1"/>
  <c r="G38" i="1"/>
  <c r="F38" i="1"/>
  <c r="G37" i="1"/>
  <c r="F37" i="1"/>
  <c r="G36" i="1"/>
  <c r="F36" i="1"/>
  <c r="G35" i="1"/>
  <c r="F35" i="1"/>
  <c r="G34" i="1"/>
  <c r="F34" i="1"/>
  <c r="G33" i="1"/>
  <c r="F33" i="1"/>
  <c r="G32" i="1"/>
  <c r="F32" i="1"/>
  <c r="G31" i="1"/>
  <c r="F31" i="1"/>
  <c r="G30" i="1"/>
  <c r="F30" i="1"/>
  <c r="G29" i="1"/>
  <c r="F29" i="1"/>
  <c r="G28" i="1"/>
  <c r="F28" i="1"/>
  <c r="G27" i="1"/>
  <c r="F27" i="1"/>
  <c r="G26" i="1"/>
  <c r="F26" i="1"/>
  <c r="G25" i="1"/>
  <c r="F25" i="1"/>
  <c r="G24" i="1"/>
  <c r="F24" i="1"/>
  <c r="K24" i="1" s="1"/>
  <c r="G23" i="1"/>
  <c r="F23" i="1"/>
  <c r="G22" i="1"/>
  <c r="F22" i="1"/>
  <c r="H22" i="1" s="1"/>
  <c r="G21" i="1"/>
  <c r="F21" i="1"/>
  <c r="G20" i="1"/>
  <c r="F20" i="1"/>
  <c r="G19" i="1"/>
  <c r="F19" i="1"/>
  <c r="G18" i="1"/>
  <c r="F18" i="1"/>
  <c r="G17" i="1"/>
  <c r="F17" i="1"/>
  <c r="G16" i="1"/>
  <c r="F16" i="1"/>
  <c r="G15" i="1"/>
  <c r="F15" i="1"/>
  <c r="G14" i="1"/>
  <c r="F14" i="1"/>
  <c r="G13" i="1"/>
  <c r="F13" i="1"/>
  <c r="G12" i="1"/>
  <c r="F12" i="1"/>
  <c r="J12" i="1" s="1"/>
  <c r="G11" i="1"/>
  <c r="F11" i="1"/>
  <c r="G10" i="1"/>
  <c r="F10" i="1"/>
  <c r="G9" i="1"/>
  <c r="F9" i="1"/>
  <c r="G8" i="1"/>
  <c r="F8" i="1"/>
  <c r="J8" i="1" s="1"/>
  <c r="G7" i="1"/>
  <c r="F7" i="1"/>
  <c r="G6" i="1"/>
  <c r="F6" i="1"/>
  <c r="G5" i="1"/>
  <c r="F5" i="1"/>
  <c r="G4" i="1"/>
  <c r="F4" i="1"/>
  <c r="J4" i="1" s="1"/>
  <c r="G3" i="1"/>
  <c r="F3" i="1"/>
  <c r="I17" i="1" l="1"/>
  <c r="I19" i="1"/>
  <c r="H23" i="1"/>
  <c r="I25" i="1"/>
  <c r="I29" i="1"/>
  <c r="I31" i="1"/>
  <c r="I39" i="1"/>
  <c r="I41" i="1"/>
  <c r="I43" i="1"/>
  <c r="J79" i="1"/>
  <c r="K81" i="1"/>
  <c r="K97" i="1"/>
  <c r="J99" i="1"/>
  <c r="J101" i="1"/>
  <c r="J105" i="1"/>
  <c r="J109" i="1"/>
  <c r="J113" i="1"/>
  <c r="H125" i="1"/>
  <c r="H90" i="1"/>
  <c r="I14" i="1"/>
  <c r="I76" i="1"/>
  <c r="K67" i="1"/>
  <c r="K75" i="1"/>
  <c r="I130" i="1"/>
  <c r="I102" i="1"/>
  <c r="I108" i="1"/>
  <c r="I122" i="1"/>
  <c r="I30" i="1"/>
  <c r="I34" i="1"/>
  <c r="I38" i="1"/>
  <c r="K54" i="1"/>
  <c r="K64" i="1"/>
  <c r="I3" i="1"/>
  <c r="I5" i="1"/>
  <c r="I9" i="1"/>
  <c r="I15" i="1"/>
  <c r="H19" i="1"/>
  <c r="K31" i="1"/>
  <c r="K33" i="1"/>
  <c r="J41" i="1"/>
  <c r="K49" i="1"/>
  <c r="J53" i="1"/>
  <c r="I97" i="1"/>
  <c r="K129" i="1"/>
  <c r="K100" i="1"/>
  <c r="I106" i="1"/>
  <c r="I112" i="1"/>
  <c r="K116" i="1"/>
  <c r="H124" i="1"/>
  <c r="I32" i="1"/>
  <c r="I42" i="1"/>
  <c r="I58" i="1"/>
  <c r="I62" i="1"/>
  <c r="I66" i="1"/>
  <c r="I132" i="1"/>
  <c r="I134" i="1"/>
  <c r="I16" i="1"/>
  <c r="I20" i="1"/>
  <c r="I87" i="1"/>
  <c r="I89" i="1"/>
  <c r="I136" i="1"/>
  <c r="I140" i="1"/>
  <c r="I144" i="1"/>
  <c r="J14" i="1"/>
  <c r="H21" i="1"/>
  <c r="J24" i="1"/>
  <c r="H26" i="1"/>
  <c r="I28" i="1"/>
  <c r="J30" i="1"/>
  <c r="H57" i="1"/>
  <c r="H61" i="1"/>
  <c r="I74" i="1"/>
  <c r="H86" i="1"/>
  <c r="H94" i="1"/>
  <c r="I103" i="1"/>
  <c r="I117" i="1"/>
  <c r="I121" i="1"/>
  <c r="H126" i="1"/>
  <c r="I13" i="1"/>
  <c r="I18" i="1"/>
  <c r="H38" i="1"/>
  <c r="I86" i="1"/>
  <c r="I95" i="1"/>
  <c r="I126" i="1"/>
  <c r="J7" i="1"/>
  <c r="J11" i="1"/>
  <c r="I12" i="1"/>
  <c r="K27" i="1"/>
  <c r="K29" i="1"/>
  <c r="J38" i="1"/>
  <c r="H47" i="1"/>
  <c r="H56" i="1"/>
  <c r="K58" i="1"/>
  <c r="K60" i="1"/>
  <c r="J73" i="1"/>
  <c r="H76" i="1"/>
  <c r="I83" i="1"/>
  <c r="I85" i="1"/>
  <c r="K86" i="1"/>
  <c r="I91" i="1"/>
  <c r="I93" i="1"/>
  <c r="J104" i="1"/>
  <c r="K110" i="1"/>
  <c r="K114" i="1"/>
  <c r="H118" i="1"/>
  <c r="H120" i="1"/>
  <c r="H127" i="1"/>
  <c r="H129" i="1"/>
  <c r="K134" i="1"/>
  <c r="J96" i="1"/>
  <c r="K96" i="1"/>
  <c r="K128" i="1"/>
  <c r="I128" i="1"/>
  <c r="I23" i="1"/>
  <c r="J52" i="1"/>
  <c r="K52" i="1"/>
  <c r="I73" i="1"/>
  <c r="I84" i="1"/>
  <c r="J106" i="1"/>
  <c r="K115" i="1"/>
  <c r="H115" i="1"/>
  <c r="K119" i="1"/>
  <c r="I119" i="1"/>
  <c r="J3" i="1"/>
  <c r="I4" i="1"/>
  <c r="K6" i="1"/>
  <c r="I6" i="1"/>
  <c r="H15" i="1"/>
  <c r="I22" i="1"/>
  <c r="H33" i="1"/>
  <c r="K38" i="1"/>
  <c r="H50" i="1"/>
  <c r="I50" i="1"/>
  <c r="I53" i="1"/>
  <c r="J56" i="1"/>
  <c r="K62" i="1"/>
  <c r="I68" i="1"/>
  <c r="H73" i="1"/>
  <c r="I81" i="1"/>
  <c r="H81" i="1"/>
  <c r="H84" i="1"/>
  <c r="J90" i="1"/>
  <c r="I90" i="1"/>
  <c r="J94" i="1"/>
  <c r="I94" i="1"/>
  <c r="H96" i="1"/>
  <c r="K99" i="1"/>
  <c r="J102" i="1"/>
  <c r="K105" i="1"/>
  <c r="I110" i="1"/>
  <c r="I115" i="1"/>
  <c r="K120" i="1"/>
  <c r="K124" i="1"/>
  <c r="I124" i="1"/>
  <c r="H128" i="1"/>
  <c r="I138" i="1"/>
  <c r="K44" i="1"/>
  <c r="I44" i="1"/>
  <c r="H54" i="1"/>
  <c r="I54" i="1"/>
  <c r="J88" i="1"/>
  <c r="I88" i="1"/>
  <c r="J92" i="1"/>
  <c r="I92" i="1"/>
  <c r="I8" i="1"/>
  <c r="K10" i="1"/>
  <c r="I10" i="1"/>
  <c r="H20" i="1"/>
  <c r="K26" i="1"/>
  <c r="I27" i="1"/>
  <c r="J48" i="1"/>
  <c r="K48" i="1"/>
  <c r="I52" i="1"/>
  <c r="K55" i="1"/>
  <c r="I55" i="1"/>
  <c r="I70" i="1"/>
  <c r="K73" i="1"/>
  <c r="K84" i="1"/>
  <c r="K88" i="1"/>
  <c r="K92" i="1"/>
  <c r="K101" i="1"/>
  <c r="I104" i="1"/>
  <c r="I114" i="1"/>
  <c r="H119" i="1"/>
  <c r="I142" i="1"/>
  <c r="J5" i="1"/>
  <c r="K8" i="1"/>
  <c r="J10" i="1"/>
  <c r="I11" i="1"/>
  <c r="J13" i="1"/>
  <c r="K14" i="1"/>
  <c r="K17" i="1"/>
  <c r="K18" i="1"/>
  <c r="J23" i="1"/>
  <c r="K23" i="1"/>
  <c r="H25" i="1"/>
  <c r="H28" i="1"/>
  <c r="K32" i="1"/>
  <c r="H35" i="1"/>
  <c r="K37" i="1"/>
  <c r="K39" i="1"/>
  <c r="H40" i="1"/>
  <c r="J46" i="1"/>
  <c r="I48" i="1"/>
  <c r="H49" i="1"/>
  <c r="H52" i="1"/>
  <c r="K53" i="1"/>
  <c r="I60" i="1"/>
  <c r="H63" i="1"/>
  <c r="J65" i="1"/>
  <c r="K66" i="1"/>
  <c r="J69" i="1"/>
  <c r="K70" i="1"/>
  <c r="K72" i="1"/>
  <c r="K74" i="1"/>
  <c r="K78" i="1"/>
  <c r="I79" i="1"/>
  <c r="J81" i="1"/>
  <c r="K82" i="1"/>
  <c r="J98" i="1"/>
  <c r="H99" i="1"/>
  <c r="J103" i="1"/>
  <c r="I105" i="1"/>
  <c r="K108" i="1"/>
  <c r="J111" i="1"/>
  <c r="K117" i="1"/>
  <c r="I118" i="1"/>
  <c r="K121" i="1"/>
  <c r="J122" i="1"/>
  <c r="I127" i="1"/>
  <c r="K130" i="1"/>
  <c r="K136" i="1"/>
  <c r="K144" i="1"/>
  <c r="K4" i="1"/>
  <c r="J6" i="1"/>
  <c r="I7" i="1"/>
  <c r="J9" i="1"/>
  <c r="K12" i="1"/>
  <c r="K13" i="1"/>
  <c r="K15" i="1"/>
  <c r="K16" i="1"/>
  <c r="H17" i="1"/>
  <c r="K19" i="1"/>
  <c r="J20" i="1"/>
  <c r="K20" i="1"/>
  <c r="I24" i="1"/>
  <c r="J26" i="1"/>
  <c r="K30" i="1"/>
  <c r="J32" i="1"/>
  <c r="K34" i="1"/>
  <c r="K36" i="1"/>
  <c r="H37" i="1"/>
  <c r="H39" i="1"/>
  <c r="K42" i="1"/>
  <c r="I45" i="1"/>
  <c r="J50" i="1"/>
  <c r="H51" i="1"/>
  <c r="J54" i="1"/>
  <c r="J55" i="1"/>
  <c r="H59" i="1"/>
  <c r="I64" i="1"/>
  <c r="K65" i="1"/>
  <c r="J67" i="1"/>
  <c r="K68" i="1"/>
  <c r="K69" i="1"/>
  <c r="H72" i="1"/>
  <c r="J74" i="1"/>
  <c r="K76" i="1"/>
  <c r="H78" i="1"/>
  <c r="J80" i="1"/>
  <c r="H83" i="1"/>
  <c r="H85" i="1"/>
  <c r="H87" i="1"/>
  <c r="H89" i="1"/>
  <c r="H91" i="1"/>
  <c r="H93" i="1"/>
  <c r="H95" i="1"/>
  <c r="I96" i="1"/>
  <c r="K98" i="1"/>
  <c r="H101" i="1"/>
  <c r="K103" i="1"/>
  <c r="J107" i="1"/>
  <c r="K112" i="1"/>
  <c r="J115" i="1"/>
  <c r="J116" i="1"/>
  <c r="I120" i="1"/>
  <c r="H121" i="1"/>
  <c r="H122" i="1"/>
  <c r="I125" i="1"/>
  <c r="I129" i="1"/>
  <c r="H130" i="1"/>
  <c r="K132" i="1"/>
  <c r="K140" i="1"/>
  <c r="K9" i="1"/>
  <c r="K11" i="1"/>
  <c r="K21" i="1"/>
  <c r="K35" i="1"/>
  <c r="H4" i="1"/>
  <c r="H6" i="1"/>
  <c r="H8" i="1"/>
  <c r="H10" i="1"/>
  <c r="H12" i="1"/>
  <c r="H14" i="1"/>
  <c r="J15" i="1"/>
  <c r="J17" i="1"/>
  <c r="J19" i="1"/>
  <c r="J21" i="1"/>
  <c r="H24" i="1"/>
  <c r="J25" i="1"/>
  <c r="I26" i="1"/>
  <c r="H27" i="1"/>
  <c r="H29" i="1"/>
  <c r="H30" i="1"/>
  <c r="H31" i="1"/>
  <c r="H32" i="1"/>
  <c r="I33" i="1"/>
  <c r="J35" i="1"/>
  <c r="I36" i="1"/>
  <c r="J39" i="1"/>
  <c r="J40" i="1"/>
  <c r="H42" i="1"/>
  <c r="J43" i="1"/>
  <c r="K43" i="1"/>
  <c r="H44" i="1"/>
  <c r="J45" i="1"/>
  <c r="K45" i="1"/>
  <c r="H46" i="1"/>
  <c r="K46" i="1"/>
  <c r="J47" i="1"/>
  <c r="I49" i="1"/>
  <c r="K50" i="1"/>
  <c r="J51" i="1"/>
  <c r="J57" i="1"/>
  <c r="J59" i="1"/>
  <c r="J61" i="1"/>
  <c r="J63" i="1"/>
  <c r="I65" i="1"/>
  <c r="H65" i="1"/>
  <c r="I67" i="1"/>
  <c r="H67" i="1"/>
  <c r="I69" i="1"/>
  <c r="H69" i="1"/>
  <c r="J71" i="1"/>
  <c r="I71" i="1"/>
  <c r="K3" i="1"/>
  <c r="K7" i="1"/>
  <c r="J36" i="1"/>
  <c r="K40" i="1"/>
  <c r="K47" i="1"/>
  <c r="I77" i="1"/>
  <c r="H77" i="1"/>
  <c r="K77" i="1"/>
  <c r="I137" i="1"/>
  <c r="H137" i="1"/>
  <c r="K137" i="1"/>
  <c r="H3" i="1"/>
  <c r="H5" i="1"/>
  <c r="H7" i="1"/>
  <c r="H9" i="1"/>
  <c r="H11" i="1"/>
  <c r="H13" i="1"/>
  <c r="H16" i="1"/>
  <c r="H18" i="1"/>
  <c r="I21" i="1"/>
  <c r="J22" i="1"/>
  <c r="J27" i="1"/>
  <c r="J28" i="1"/>
  <c r="J29" i="1"/>
  <c r="J31" i="1"/>
  <c r="J33" i="1"/>
  <c r="H34" i="1"/>
  <c r="I35" i="1"/>
  <c r="I37" i="1"/>
  <c r="H41" i="1"/>
  <c r="K41" i="1"/>
  <c r="J42" i="1"/>
  <c r="H43" i="1"/>
  <c r="J44" i="1"/>
  <c r="H45" i="1"/>
  <c r="I46" i="1"/>
  <c r="J49" i="1"/>
  <c r="I51" i="1"/>
  <c r="I56" i="1"/>
  <c r="K56" i="1"/>
  <c r="I57" i="1"/>
  <c r="J58" i="1"/>
  <c r="I59" i="1"/>
  <c r="J60" i="1"/>
  <c r="I61" i="1"/>
  <c r="J62" i="1"/>
  <c r="I63" i="1"/>
  <c r="J64" i="1"/>
  <c r="K80" i="1"/>
  <c r="H80" i="1"/>
  <c r="I80" i="1"/>
  <c r="I82" i="1"/>
  <c r="J82" i="1"/>
  <c r="H82" i="1"/>
  <c r="K5" i="1"/>
  <c r="K25" i="1"/>
  <c r="J16" i="1"/>
  <c r="J18" i="1"/>
  <c r="K22" i="1"/>
  <c r="K28" i="1"/>
  <c r="J34" i="1"/>
  <c r="H36" i="1"/>
  <c r="J37" i="1"/>
  <c r="I40" i="1"/>
  <c r="I47" i="1"/>
  <c r="K51" i="1"/>
  <c r="K57" i="1"/>
  <c r="K59" i="1"/>
  <c r="K61" i="1"/>
  <c r="K63" i="1"/>
  <c r="H75" i="1"/>
  <c r="I75" i="1"/>
  <c r="J75" i="1"/>
  <c r="H53" i="1"/>
  <c r="H55" i="1"/>
  <c r="H58" i="1"/>
  <c r="H60" i="1"/>
  <c r="H62" i="1"/>
  <c r="H64" i="1"/>
  <c r="H66" i="1"/>
  <c r="H68" i="1"/>
  <c r="H70" i="1"/>
  <c r="H71" i="1"/>
  <c r="K71" i="1"/>
  <c r="H74" i="1"/>
  <c r="J76" i="1"/>
  <c r="J77" i="1"/>
  <c r="I78" i="1"/>
  <c r="I100" i="1"/>
  <c r="I135" i="1"/>
  <c r="H135" i="1"/>
  <c r="K135" i="1"/>
  <c r="I143" i="1"/>
  <c r="H143" i="1"/>
  <c r="K143" i="1"/>
  <c r="I72" i="1"/>
  <c r="J78" i="1"/>
  <c r="H79" i="1"/>
  <c r="K79" i="1"/>
  <c r="J83" i="1"/>
  <c r="J85" i="1"/>
  <c r="J87" i="1"/>
  <c r="J89" i="1"/>
  <c r="J91" i="1"/>
  <c r="J93" i="1"/>
  <c r="J95" i="1"/>
  <c r="I98" i="1"/>
  <c r="H98" i="1"/>
  <c r="I131" i="1"/>
  <c r="K131" i="1"/>
  <c r="I139" i="1"/>
  <c r="H139" i="1"/>
  <c r="K139" i="1"/>
  <c r="J72" i="1"/>
  <c r="K83" i="1"/>
  <c r="K85" i="1"/>
  <c r="K87" i="1"/>
  <c r="K89" i="1"/>
  <c r="K91" i="1"/>
  <c r="K93" i="1"/>
  <c r="K95" i="1"/>
  <c r="H100" i="1"/>
  <c r="J100" i="1"/>
  <c r="I123" i="1"/>
  <c r="K123" i="1"/>
  <c r="I133" i="1"/>
  <c r="H133" i="1"/>
  <c r="K133" i="1"/>
  <c r="I141" i="1"/>
  <c r="H141" i="1"/>
  <c r="K141" i="1"/>
  <c r="H97" i="1"/>
  <c r="I99" i="1"/>
  <c r="I101" i="1"/>
  <c r="K102" i="1"/>
  <c r="H102" i="1"/>
  <c r="H103" i="1"/>
  <c r="K104" i="1"/>
  <c r="H104" i="1"/>
  <c r="H105" i="1"/>
  <c r="K106" i="1"/>
  <c r="H106" i="1"/>
  <c r="K118" i="1"/>
  <c r="H123" i="1"/>
  <c r="K127" i="1"/>
  <c r="H131" i="1"/>
  <c r="J133" i="1"/>
  <c r="J135" i="1"/>
  <c r="J137" i="1"/>
  <c r="J139" i="1"/>
  <c r="J141" i="1"/>
  <c r="J143" i="1"/>
  <c r="J97" i="1"/>
  <c r="I107" i="1"/>
  <c r="H107" i="1"/>
  <c r="I109" i="1"/>
  <c r="H109" i="1"/>
  <c r="I111" i="1"/>
  <c r="H111" i="1"/>
  <c r="I113" i="1"/>
  <c r="H113" i="1"/>
  <c r="K107" i="1"/>
  <c r="K109" i="1"/>
  <c r="K111" i="1"/>
  <c r="K113" i="1"/>
  <c r="I116" i="1"/>
  <c r="H116" i="1"/>
  <c r="K125" i="1"/>
  <c r="H108" i="1"/>
  <c r="H110" i="1"/>
  <c r="H112" i="1"/>
  <c r="H114" i="1"/>
  <c r="H117" i="1"/>
  <c r="J118" i="1"/>
  <c r="J120" i="1"/>
  <c r="K122" i="1"/>
  <c r="J123" i="1"/>
  <c r="J125" i="1"/>
  <c r="J127" i="1"/>
  <c r="J129" i="1"/>
  <c r="J131" i="1"/>
  <c r="H132" i="1"/>
  <c r="H134" i="1"/>
  <c r="H136" i="1"/>
  <c r="H138" i="1"/>
  <c r="H140" i="1"/>
  <c r="H142" i="1"/>
  <c r="H144" i="1"/>
  <c r="J108" i="1"/>
  <c r="J110" i="1"/>
  <c r="J112" i="1"/>
  <c r="J114" i="1"/>
  <c r="J117" i="1"/>
  <c r="J119" i="1"/>
  <c r="J121" i="1"/>
  <c r="J124" i="1"/>
  <c r="J126" i="1"/>
  <c r="J128" i="1"/>
  <c r="J130" i="1"/>
  <c r="J132" i="1"/>
  <c r="J134" i="1"/>
  <c r="J136" i="1"/>
  <c r="J138" i="1"/>
  <c r="J140" i="1"/>
  <c r="J142" i="1"/>
  <c r="J144" i="1"/>
  <c r="H1" i="1" l="1"/>
  <c r="N24" i="1" s="1"/>
  <c r="K1" i="1"/>
  <c r="O25" i="1" s="1"/>
  <c r="I1" i="1"/>
  <c r="O24" i="1" s="1"/>
  <c r="J1" i="1"/>
  <c r="N25" i="1" s="1"/>
  <c r="P25" i="1" l="1"/>
  <c r="O26" i="1"/>
  <c r="N32" i="1" s="1"/>
  <c r="N44" i="1"/>
  <c r="N37" i="1"/>
  <c r="P24" i="1"/>
  <c r="N26" i="1"/>
  <c r="N31" i="1" s="1"/>
  <c r="P26" i="1" l="1"/>
  <c r="N34" i="1"/>
  <c r="N49" i="1"/>
  <c r="N48" i="1"/>
  <c r="N38" i="1"/>
  <c r="N36" i="1"/>
  <c r="N46" i="1" l="1"/>
  <c r="N30" i="1"/>
  <c r="N40" i="1"/>
  <c r="N47" i="1"/>
  <c r="N41" i="1" l="1"/>
  <c r="N42" i="1"/>
</calcChain>
</file>

<file path=xl/sharedStrings.xml><?xml version="1.0" encoding="utf-8"?>
<sst xmlns="http://schemas.openxmlformats.org/spreadsheetml/2006/main" count="275" uniqueCount="101">
  <si>
    <t>Instructions for counting events:</t>
  </si>
  <si>
    <t>EVENT</t>
  </si>
  <si>
    <t>DATE</t>
  </si>
  <si>
    <t>FORECAST TO OCCUR?</t>
  </si>
  <si>
    <t>OBSERVED?</t>
  </si>
  <si>
    <t>FCST</t>
  </si>
  <si>
    <t>OBS</t>
  </si>
  <si>
    <t xml:space="preserve">A (HITS) </t>
  </si>
  <si>
    <t xml:space="preserve">B (False Alarms) </t>
  </si>
  <si>
    <t xml:space="preserve">C (Missed Events) </t>
  </si>
  <si>
    <t xml:space="preserve">D (Correct Negatives) </t>
  </si>
  <si>
    <t>1. One event per day, either hit, miss, false alarm, or correct negative</t>
  </si>
  <si>
    <t>25 NOV 2008- 04 DEC 2008</t>
  </si>
  <si>
    <t>NO</t>
  </si>
  <si>
    <t>2. If there are multiple observations of &gt;50 mm in warning area, counts as 1 hit if warning is issued before the first event,  1 miss if no warning, or warning is late.</t>
  </si>
  <si>
    <t xml:space="preserve">3. If a warning is issued for the wrong area, then it is a false alarm for the valid area of the warning and a miss for the area where it occurred.  </t>
  </si>
  <si>
    <t>4. Any evidence of severe weather can be used as an observation.  E.g. if there is flooding, assume &gt;50 mm even if no measurement available.</t>
  </si>
  <si>
    <t>5. Multiple day events:  Need to be handled individually, since warning might be issued on a different day from the occurrence.  If a warning has been issued and is still valid, score a hit for the next day if the threshold is reached then. If the event continues and the threshold is reached again, then another event is counted, a hit if a warning is valid, or a miss if not.</t>
  </si>
  <si>
    <t>Data source:</t>
  </si>
  <si>
    <t>This data comes directly from the events table of the quarterly report.  In that table, only events are reported, so one event has been added for each day where there was no warning and no occurrence (correct negatives)</t>
  </si>
  <si>
    <t>Interpretation</t>
  </si>
  <si>
    <t>This is the completed table, with all hits, misses, false alarms and correct negatives identified.  The column totals are at the tops of the columns and automatically transfer to the contingency table to the right.</t>
  </si>
  <si>
    <t>YES</t>
  </si>
  <si>
    <t xml:space="preserve">All the scores are computed automatically.  From the notes, you should be able to describe in words what each of the scores measures. </t>
  </si>
  <si>
    <t>06-14/12/08</t>
  </si>
  <si>
    <t>Contingency Table</t>
  </si>
  <si>
    <t>OBS YES</t>
  </si>
  <si>
    <t>OBS NO</t>
  </si>
  <si>
    <t>FCST YES</t>
  </si>
  <si>
    <t>HITS</t>
  </si>
  <si>
    <t>FALSE ALARMS</t>
  </si>
  <si>
    <t>Total Events Forecast</t>
  </si>
  <si>
    <t>FCST NO</t>
  </si>
  <si>
    <t>MISSED EVENTS</t>
  </si>
  <si>
    <t>CORRECT NEGATIVES</t>
  </si>
  <si>
    <t>Total non-events Forecast</t>
  </si>
  <si>
    <t>Total Events Observed</t>
  </si>
  <si>
    <t>Total Non-Events Observed</t>
  </si>
  <si>
    <t>Sample size</t>
  </si>
  <si>
    <t>15/12/2008</t>
  </si>
  <si>
    <t xml:space="preserve">Total </t>
  </si>
  <si>
    <t>16/12/2008</t>
  </si>
  <si>
    <t>17-21/12/2008</t>
  </si>
  <si>
    <t>Scores</t>
  </si>
  <si>
    <t>Percent correct</t>
  </si>
  <si>
    <t>22/12/2008</t>
  </si>
  <si>
    <t>Hit rate</t>
  </si>
  <si>
    <t>23/12/2008</t>
  </si>
  <si>
    <t>False Alarm Rate</t>
  </si>
  <si>
    <t>24/12/2008</t>
  </si>
  <si>
    <t>25/12/2008</t>
  </si>
  <si>
    <t>Freq bias</t>
  </si>
  <si>
    <t>26/12/2008</t>
  </si>
  <si>
    <t>27/12/2008</t>
  </si>
  <si>
    <t>False alarm ratio</t>
  </si>
  <si>
    <t>28/12/08</t>
  </si>
  <si>
    <t>Threat Score</t>
  </si>
  <si>
    <t>Equitable threat score</t>
  </si>
  <si>
    <t>29-31/12/2008</t>
  </si>
  <si>
    <t>No Correct by chance</t>
  </si>
  <si>
    <t>Fraction correct by chance</t>
  </si>
  <si>
    <t>Heidke Skill</t>
  </si>
  <si>
    <t>02-08/01/2009</t>
  </si>
  <si>
    <t>Hanssen-Kuipers score</t>
  </si>
  <si>
    <t>Extreme Dependency Score</t>
  </si>
  <si>
    <t>Stable Extreme Dependency Score</t>
  </si>
  <si>
    <t>Extremal Dependency Index</t>
  </si>
  <si>
    <t>Symmetric Extremal Dependency Index</t>
  </si>
  <si>
    <t>13/01/2009</t>
  </si>
  <si>
    <t>14/01/2009</t>
  </si>
  <si>
    <t>15/01/2009</t>
  </si>
  <si>
    <t>16/01/2009</t>
  </si>
  <si>
    <t>17/01/2009</t>
  </si>
  <si>
    <t>18/01/2009</t>
  </si>
  <si>
    <t>19-20/01/2009</t>
  </si>
  <si>
    <t>21/01/2009</t>
  </si>
  <si>
    <t>22-24/01/2009</t>
  </si>
  <si>
    <t>25/01/2009</t>
  </si>
  <si>
    <t>26/01/2009</t>
  </si>
  <si>
    <t>27/01/2009</t>
  </si>
  <si>
    <t>28/01/2009</t>
  </si>
  <si>
    <t>29/01/2009</t>
  </si>
  <si>
    <t>30/01/2009</t>
  </si>
  <si>
    <t>31/01/2009</t>
  </si>
  <si>
    <t>06-11/02/2009</t>
  </si>
  <si>
    <t>13-15/02/2009</t>
  </si>
  <si>
    <t>16/02/2009</t>
  </si>
  <si>
    <t>17/02/2009</t>
  </si>
  <si>
    <t>18-21/02/2009</t>
  </si>
  <si>
    <t>22/02/2009</t>
  </si>
  <si>
    <t>23/02/2009</t>
  </si>
  <si>
    <t>24/02/2009</t>
  </si>
  <si>
    <t>25-27/02/2009</t>
  </si>
  <si>
    <t>28/02/2009</t>
  </si>
  <si>
    <t>05-08/03/2009</t>
  </si>
  <si>
    <t>12/03/20009</t>
  </si>
  <si>
    <t>13-17/03/2009</t>
  </si>
  <si>
    <t>18/03/2009</t>
  </si>
  <si>
    <t xml:space="preserve"> NO</t>
  </si>
  <si>
    <t>19/03/2009</t>
  </si>
  <si>
    <t>20-31/03/2009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</si>
</sst>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8">
    <font>
      <sz val="10"/>
      <name val="Arial"/>
    </font>
    <font>
      <b/>
      <sz val="16"/>
      <name val="Calibri"/>
      <family val="2"/>
    </font>
    <font>
      <sz val="10"/>
      <name val="Calibri"/>
      <family val="2"/>
    </font>
    <font>
      <b/>
      <sz val="10"/>
      <name val="Arial"/>
      <family val="2"/>
    </font>
    <font>
      <sz val="10"/>
      <name val="Times New Roman"/>
      <family val="1"/>
    </font>
    <font>
      <sz val="8"/>
      <name val="Times New Roman"/>
      <family val="1"/>
    </font>
    <font>
      <sz val="9"/>
      <name val="Times New Roman"/>
      <family val="1"/>
    </font>
    <font>
      <sz val="10"/>
      <name val="Arial"/>
      <family val="2"/>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26">
    <xf numFmtId="0" fontId="0" fillId="0" borderId="0" xfId="0"/>
    <xf numFmtId="0" fontId="0" fillId="0" borderId="0" xfId="0" applyAlignment="1">
      <alignment wrapText="1"/>
    </xf>
    <xf numFmtId="0" fontId="0" fillId="0" borderId="0" xfId="0" applyNumberFormat="1"/>
    <xf numFmtId="0" fontId="0" fillId="0" borderId="1" xfId="0" applyBorder="1"/>
    <xf numFmtId="0" fontId="1" fillId="0" borderId="2" xfId="0" applyNumberFormat="1" applyFont="1" applyBorder="1" applyAlignment="1">
      <alignment vertical="top" wrapText="1"/>
    </xf>
    <xf numFmtId="0" fontId="1" fillId="0" borderId="0" xfId="0" applyFont="1" applyFill="1" applyBorder="1" applyAlignment="1">
      <alignment vertical="top" wrapText="1"/>
    </xf>
    <xf numFmtId="0" fontId="0" fillId="0" borderId="0" xfId="0" applyAlignment="1">
      <alignment horizontal="right"/>
    </xf>
    <xf numFmtId="0" fontId="0" fillId="0" borderId="2" xfId="0" applyBorder="1"/>
    <xf numFmtId="0" fontId="4" fillId="0" borderId="0" xfId="0" applyNumberFormat="1" applyFont="1" applyBorder="1" applyAlignment="1">
      <alignment vertical="top" wrapText="1"/>
    </xf>
    <xf numFmtId="0" fontId="0" fillId="0" borderId="0" xfId="0" applyBorder="1"/>
    <xf numFmtId="0" fontId="6" fillId="0" borderId="0" xfId="0" applyNumberFormat="1" applyFont="1" applyBorder="1" applyAlignment="1">
      <alignment vertical="top" wrapText="1"/>
    </xf>
    <xf numFmtId="164" fontId="0" fillId="0" borderId="0" xfId="0" applyNumberFormat="1"/>
    <xf numFmtId="164" fontId="0" fillId="0" borderId="0" xfId="0" applyNumberFormat="1" applyAlignment="1">
      <alignment horizontal="right"/>
    </xf>
    <xf numFmtId="0" fontId="7" fillId="0" borderId="0" xfId="0" applyFont="1" applyAlignment="1">
      <alignment wrapText="1"/>
    </xf>
    <xf numFmtId="0" fontId="0" fillId="0" borderId="3" xfId="0" applyBorder="1"/>
    <xf numFmtId="0" fontId="1" fillId="0" borderId="2" xfId="0" applyFont="1" applyBorder="1" applyAlignment="1">
      <alignment vertical="top" wrapText="1"/>
    </xf>
    <xf numFmtId="0" fontId="1" fillId="0" borderId="2" xfId="0" applyFont="1" applyFill="1" applyBorder="1" applyAlignment="1">
      <alignment vertical="top" wrapText="1"/>
    </xf>
    <xf numFmtId="0" fontId="2" fillId="0" borderId="2" xfId="0" applyNumberFormat="1" applyFont="1" applyBorder="1" applyAlignment="1">
      <alignment vertical="top" wrapText="1"/>
    </xf>
    <xf numFmtId="0" fontId="2" fillId="0" borderId="2" xfId="0" applyFont="1" applyBorder="1" applyAlignment="1">
      <alignment vertical="top" wrapText="1"/>
    </xf>
    <xf numFmtId="14" fontId="2" fillId="0" borderId="2" xfId="0" applyNumberFormat="1" applyFont="1" applyBorder="1" applyAlignment="1">
      <alignment horizontal="left" vertical="top" wrapText="1"/>
    </xf>
    <xf numFmtId="14" fontId="2" fillId="0" borderId="2" xfId="0" applyNumberFormat="1" applyFont="1" applyBorder="1" applyAlignment="1">
      <alignment vertical="top" wrapText="1"/>
    </xf>
    <xf numFmtId="0" fontId="4" fillId="0" borderId="2" xfId="0" applyNumberFormat="1" applyFont="1" applyBorder="1" applyAlignment="1">
      <alignment vertical="top" wrapText="1"/>
    </xf>
    <xf numFmtId="0" fontId="5" fillId="0" borderId="2" xfId="0" applyNumberFormat="1" applyFont="1" applyBorder="1" applyAlignment="1">
      <alignment vertical="top" wrapText="1"/>
    </xf>
    <xf numFmtId="0" fontId="3" fillId="0" borderId="0" xfId="0" applyFont="1" applyAlignment="1">
      <alignment wrapText="1"/>
    </xf>
    <xf numFmtId="0" fontId="3" fillId="0" borderId="0" xfId="0" applyFont="1" applyAlignment="1">
      <alignment horizontal="center"/>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86"/>
  <sheetViews>
    <sheetView tabSelected="1" workbookViewId="0">
      <selection activeCell="A13" sqref="A13"/>
    </sheetView>
  </sheetViews>
  <sheetFormatPr defaultRowHeight="12.75"/>
  <cols>
    <col min="1" max="1" width="100.5703125" style="1" customWidth="1"/>
    <col min="2" max="2" width="10.85546875" style="2" customWidth="1"/>
    <col min="3" max="3" width="16" customWidth="1"/>
    <col min="4" max="4" width="15.5703125" customWidth="1"/>
    <col min="5" max="5" width="15.85546875" customWidth="1"/>
    <col min="7" max="7" width="9.140625" style="3"/>
    <col min="8" max="8" width="10.42578125" customWidth="1"/>
    <col min="9" max="9" width="11.5703125" customWidth="1"/>
    <col min="10" max="10" width="13.140625" customWidth="1"/>
    <col min="11" max="11" width="14.7109375" customWidth="1"/>
    <col min="13" max="13" width="33.42578125" customWidth="1"/>
    <col min="14" max="14" width="19.85546875" customWidth="1"/>
    <col min="15" max="15" width="27" customWidth="1"/>
    <col min="16" max="16" width="23" customWidth="1"/>
  </cols>
  <sheetData>
    <row r="1" spans="1:16" ht="13.5" thickBot="1">
      <c r="G1" s="14"/>
      <c r="H1">
        <f t="shared" ref="H1:K1" si="0">SUMIF(H3:H200,"&gt;0")</f>
        <v>26</v>
      </c>
      <c r="I1">
        <f t="shared" si="0"/>
        <v>5</v>
      </c>
      <c r="J1">
        <f t="shared" si="0"/>
        <v>27</v>
      </c>
      <c r="K1">
        <f t="shared" si="0"/>
        <v>84</v>
      </c>
    </row>
    <row r="2" spans="1:16" ht="51.75" customHeight="1" thickBot="1">
      <c r="A2" s="1" t="s">
        <v>0</v>
      </c>
      <c r="B2" s="4" t="s">
        <v>1</v>
      </c>
      <c r="C2" s="15" t="s">
        <v>2</v>
      </c>
      <c r="D2" s="15" t="s">
        <v>3</v>
      </c>
      <c r="E2" s="15" t="s">
        <v>4</v>
      </c>
      <c r="F2" s="15" t="s">
        <v>5</v>
      </c>
      <c r="G2" s="16" t="s">
        <v>6</v>
      </c>
      <c r="H2" s="5" t="s">
        <v>7</v>
      </c>
      <c r="I2" s="5" t="s">
        <v>8</v>
      </c>
      <c r="J2" s="5" t="s">
        <v>9</v>
      </c>
      <c r="K2" s="5" t="s">
        <v>10</v>
      </c>
      <c r="L2" s="5"/>
    </row>
    <row r="3" spans="1:16" ht="26.25" thickBot="1">
      <c r="A3" s="1" t="s">
        <v>11</v>
      </c>
      <c r="B3" s="17">
        <v>1</v>
      </c>
      <c r="C3" s="18" t="s">
        <v>12</v>
      </c>
      <c r="D3" s="18" t="s">
        <v>13</v>
      </c>
      <c r="E3" s="18" t="s">
        <v>13</v>
      </c>
      <c r="F3" s="18">
        <f>IF(D3="YES",1,0)</f>
        <v>0</v>
      </c>
      <c r="G3" s="18">
        <f>IF(E3="YES",1,0)</f>
        <v>0</v>
      </c>
      <c r="H3">
        <f t="shared" ref="H3:H66" si="1">IF(AND(F3,G3),1,0)</f>
        <v>0</v>
      </c>
      <c r="I3">
        <f t="shared" ref="I3:I66" si="2">IF(AND(F3,(NOT(G3))),1,0)</f>
        <v>0</v>
      </c>
      <c r="J3">
        <f t="shared" ref="J3:J66" si="3">IF(AND(NOT(F3),G3),1,0)</f>
        <v>0</v>
      </c>
      <c r="K3">
        <f t="shared" ref="K3:K66" si="4">IF(AND((NOT(F3)),(NOT(G3))),1,0)</f>
        <v>1</v>
      </c>
    </row>
    <row r="4" spans="1:16" ht="26.25" thickBot="1">
      <c r="A4" s="1" t="s">
        <v>14</v>
      </c>
      <c r="B4" s="17">
        <v>2</v>
      </c>
      <c r="C4" s="18"/>
      <c r="D4" s="18"/>
      <c r="E4" s="18"/>
      <c r="F4" s="18">
        <f t="shared" ref="F4:G67" si="5">IF(D4="YES",1,0)</f>
        <v>0</v>
      </c>
      <c r="G4" s="18">
        <f t="shared" si="5"/>
        <v>0</v>
      </c>
      <c r="H4">
        <f t="shared" si="1"/>
        <v>0</v>
      </c>
      <c r="I4">
        <f t="shared" si="2"/>
        <v>0</v>
      </c>
      <c r="J4">
        <f t="shared" si="3"/>
        <v>0</v>
      </c>
      <c r="K4">
        <f t="shared" si="4"/>
        <v>1</v>
      </c>
    </row>
    <row r="5" spans="1:16" ht="26.25" thickBot="1">
      <c r="A5" s="13" t="s">
        <v>15</v>
      </c>
      <c r="B5" s="17">
        <v>3</v>
      </c>
      <c r="C5" s="18"/>
      <c r="D5" s="18"/>
      <c r="E5" s="18"/>
      <c r="F5" s="18">
        <f t="shared" si="5"/>
        <v>0</v>
      </c>
      <c r="G5" s="18">
        <f t="shared" si="5"/>
        <v>0</v>
      </c>
      <c r="H5">
        <f t="shared" si="1"/>
        <v>0</v>
      </c>
      <c r="I5">
        <f t="shared" si="2"/>
        <v>0</v>
      </c>
      <c r="J5">
        <f t="shared" si="3"/>
        <v>0</v>
      </c>
      <c r="K5">
        <f t="shared" si="4"/>
        <v>1</v>
      </c>
    </row>
    <row r="6" spans="1:16" ht="26.25" thickBot="1">
      <c r="A6" s="1" t="s">
        <v>16</v>
      </c>
      <c r="B6" s="17">
        <v>4</v>
      </c>
      <c r="C6" s="18"/>
      <c r="D6" s="18"/>
      <c r="E6" s="18"/>
      <c r="F6" s="18">
        <f t="shared" si="5"/>
        <v>0</v>
      </c>
      <c r="G6" s="18">
        <f t="shared" si="5"/>
        <v>0</v>
      </c>
      <c r="H6">
        <f t="shared" si="1"/>
        <v>0</v>
      </c>
      <c r="I6">
        <f t="shared" si="2"/>
        <v>0</v>
      </c>
      <c r="J6">
        <f t="shared" si="3"/>
        <v>0</v>
      </c>
      <c r="K6">
        <f t="shared" si="4"/>
        <v>1</v>
      </c>
    </row>
    <row r="7" spans="1:16" ht="51.75" thickBot="1">
      <c r="A7" s="1" t="s">
        <v>17</v>
      </c>
      <c r="B7" s="17">
        <v>5</v>
      </c>
      <c r="C7" s="18"/>
      <c r="D7" s="18"/>
      <c r="E7" s="18"/>
      <c r="F7" s="18">
        <f t="shared" si="5"/>
        <v>0</v>
      </c>
      <c r="G7" s="18">
        <f t="shared" si="5"/>
        <v>0</v>
      </c>
      <c r="H7">
        <f t="shared" si="1"/>
        <v>0</v>
      </c>
      <c r="I7">
        <f t="shared" si="2"/>
        <v>0</v>
      </c>
      <c r="J7">
        <f t="shared" si="3"/>
        <v>0</v>
      </c>
      <c r="K7">
        <f t="shared" si="4"/>
        <v>1</v>
      </c>
    </row>
    <row r="8" spans="1:16" ht="13.5" thickBot="1">
      <c r="B8" s="17">
        <v>6</v>
      </c>
      <c r="C8" s="18"/>
      <c r="D8" s="18"/>
      <c r="E8" s="18"/>
      <c r="F8" s="18">
        <f t="shared" si="5"/>
        <v>0</v>
      </c>
      <c r="G8" s="18">
        <f t="shared" si="5"/>
        <v>0</v>
      </c>
      <c r="H8">
        <f t="shared" si="1"/>
        <v>0</v>
      </c>
      <c r="I8">
        <f t="shared" si="2"/>
        <v>0</v>
      </c>
      <c r="J8">
        <f t="shared" si="3"/>
        <v>0</v>
      </c>
      <c r="K8">
        <f t="shared" si="4"/>
        <v>1</v>
      </c>
    </row>
    <row r="9" spans="1:16" ht="13.5" thickBot="1">
      <c r="A9" s="23" t="s">
        <v>18</v>
      </c>
      <c r="B9" s="17">
        <v>7</v>
      </c>
      <c r="C9" s="18"/>
      <c r="D9" s="18"/>
      <c r="E9" s="18"/>
      <c r="F9" s="18">
        <f t="shared" si="5"/>
        <v>0</v>
      </c>
      <c r="G9" s="18">
        <f t="shared" si="5"/>
        <v>0</v>
      </c>
      <c r="H9">
        <f t="shared" si="1"/>
        <v>0</v>
      </c>
      <c r="I9">
        <f t="shared" si="2"/>
        <v>0</v>
      </c>
      <c r="J9">
        <f t="shared" si="3"/>
        <v>0</v>
      </c>
      <c r="K9">
        <f t="shared" si="4"/>
        <v>1</v>
      </c>
    </row>
    <row r="10" spans="1:16" ht="26.25" thickBot="1">
      <c r="A10" s="1" t="s">
        <v>19</v>
      </c>
      <c r="B10" s="17">
        <v>8</v>
      </c>
      <c r="C10" s="18"/>
      <c r="D10" s="18"/>
      <c r="E10" s="18"/>
      <c r="F10" s="18">
        <f t="shared" si="5"/>
        <v>0</v>
      </c>
      <c r="G10" s="18">
        <f t="shared" si="5"/>
        <v>0</v>
      </c>
      <c r="H10">
        <f t="shared" si="1"/>
        <v>0</v>
      </c>
      <c r="I10">
        <f t="shared" si="2"/>
        <v>0</v>
      </c>
      <c r="J10">
        <f t="shared" si="3"/>
        <v>0</v>
      </c>
      <c r="K10">
        <f t="shared" si="4"/>
        <v>1</v>
      </c>
    </row>
    <row r="11" spans="1:16" ht="13.5" thickBot="1">
      <c r="B11" s="17">
        <v>9</v>
      </c>
      <c r="C11" s="18"/>
      <c r="D11" s="18"/>
      <c r="E11" s="18"/>
      <c r="F11" s="18">
        <f t="shared" si="5"/>
        <v>0</v>
      </c>
      <c r="G11" s="18">
        <f t="shared" si="5"/>
        <v>0</v>
      </c>
      <c r="H11">
        <f t="shared" si="1"/>
        <v>0</v>
      </c>
      <c r="I11">
        <f t="shared" si="2"/>
        <v>0</v>
      </c>
      <c r="J11">
        <f t="shared" si="3"/>
        <v>0</v>
      </c>
      <c r="K11">
        <f t="shared" si="4"/>
        <v>1</v>
      </c>
    </row>
    <row r="12" spans="1:16" ht="13.5" thickBot="1">
      <c r="A12" s="23" t="s">
        <v>20</v>
      </c>
      <c r="B12" s="17">
        <v>10</v>
      </c>
      <c r="C12" s="18"/>
      <c r="D12" s="18"/>
      <c r="E12" s="18"/>
      <c r="F12" s="18">
        <f t="shared" si="5"/>
        <v>0</v>
      </c>
      <c r="G12" s="18">
        <f t="shared" si="5"/>
        <v>0</v>
      </c>
      <c r="H12">
        <f t="shared" si="1"/>
        <v>0</v>
      </c>
      <c r="I12">
        <f t="shared" si="2"/>
        <v>0</v>
      </c>
      <c r="J12">
        <f t="shared" si="3"/>
        <v>0</v>
      </c>
      <c r="K12">
        <f t="shared" si="4"/>
        <v>1</v>
      </c>
    </row>
    <row r="13" spans="1:16" ht="26.25" thickBot="1">
      <c r="A13" s="13" t="s">
        <v>21</v>
      </c>
      <c r="B13" s="17">
        <v>11</v>
      </c>
      <c r="C13" s="19">
        <v>39580</v>
      </c>
      <c r="D13" s="18" t="s">
        <v>13</v>
      </c>
      <c r="E13" s="18" t="s">
        <v>22</v>
      </c>
      <c r="F13" s="18">
        <f t="shared" si="5"/>
        <v>0</v>
      </c>
      <c r="G13" s="18">
        <f t="shared" si="5"/>
        <v>1</v>
      </c>
      <c r="H13">
        <f t="shared" si="1"/>
        <v>0</v>
      </c>
      <c r="I13">
        <f t="shared" si="2"/>
        <v>0</v>
      </c>
      <c r="J13">
        <f t="shared" si="3"/>
        <v>1</v>
      </c>
      <c r="K13">
        <f t="shared" si="4"/>
        <v>0</v>
      </c>
    </row>
    <row r="14" spans="1:16" ht="26.25" thickBot="1">
      <c r="A14" s="13" t="s">
        <v>23</v>
      </c>
      <c r="B14" s="17">
        <v>12</v>
      </c>
      <c r="C14" s="18" t="s">
        <v>24</v>
      </c>
      <c r="D14" s="18" t="s">
        <v>13</v>
      </c>
      <c r="E14" s="18" t="s">
        <v>13</v>
      </c>
      <c r="F14" s="18">
        <f t="shared" si="5"/>
        <v>0</v>
      </c>
      <c r="G14" s="18">
        <f t="shared" si="5"/>
        <v>0</v>
      </c>
      <c r="H14">
        <f t="shared" si="1"/>
        <v>0</v>
      </c>
      <c r="I14">
        <f t="shared" si="2"/>
        <v>0</v>
      </c>
      <c r="J14">
        <f t="shared" si="3"/>
        <v>0</v>
      </c>
      <c r="K14">
        <f t="shared" si="4"/>
        <v>1</v>
      </c>
    </row>
    <row r="15" spans="1:16" ht="13.5" thickBot="1">
      <c r="B15" s="17">
        <v>13</v>
      </c>
      <c r="C15" s="18"/>
      <c r="D15" s="18"/>
      <c r="E15" s="18"/>
      <c r="F15" s="18">
        <f t="shared" si="5"/>
        <v>0</v>
      </c>
      <c r="G15" s="18">
        <f t="shared" si="5"/>
        <v>0</v>
      </c>
      <c r="H15">
        <f t="shared" si="1"/>
        <v>0</v>
      </c>
      <c r="I15">
        <f t="shared" si="2"/>
        <v>0</v>
      </c>
      <c r="J15">
        <f t="shared" si="3"/>
        <v>0</v>
      </c>
      <c r="K15">
        <f t="shared" si="4"/>
        <v>1</v>
      </c>
    </row>
    <row r="16" spans="1:16" ht="13.5" thickBot="1">
      <c r="B16" s="17">
        <v>14</v>
      </c>
      <c r="C16" s="18"/>
      <c r="D16" s="18"/>
      <c r="E16" s="18"/>
      <c r="F16" s="18">
        <f t="shared" si="5"/>
        <v>0</v>
      </c>
      <c r="G16" s="18">
        <f t="shared" si="5"/>
        <v>0</v>
      </c>
      <c r="H16">
        <f t="shared" si="1"/>
        <v>0</v>
      </c>
      <c r="I16">
        <f t="shared" si="2"/>
        <v>0</v>
      </c>
      <c r="J16">
        <f t="shared" si="3"/>
        <v>0</v>
      </c>
      <c r="K16">
        <f t="shared" si="4"/>
        <v>1</v>
      </c>
      <c r="M16" s="24" t="s">
        <v>25</v>
      </c>
      <c r="N16" s="25"/>
      <c r="O16" s="25"/>
      <c r="P16" s="25"/>
    </row>
    <row r="17" spans="2:16" ht="13.5" thickBot="1">
      <c r="B17" s="17">
        <v>15</v>
      </c>
      <c r="C17" s="18"/>
      <c r="D17" s="18"/>
      <c r="E17" s="18"/>
      <c r="F17" s="18">
        <f t="shared" si="5"/>
        <v>0</v>
      </c>
      <c r="G17" s="18">
        <f t="shared" si="5"/>
        <v>0</v>
      </c>
      <c r="H17">
        <f t="shared" si="1"/>
        <v>0</v>
      </c>
      <c r="I17">
        <f t="shared" si="2"/>
        <v>0</v>
      </c>
      <c r="J17">
        <f t="shared" si="3"/>
        <v>0</v>
      </c>
      <c r="K17">
        <f t="shared" si="4"/>
        <v>1</v>
      </c>
      <c r="M17" s="6"/>
      <c r="N17" s="6" t="s">
        <v>26</v>
      </c>
      <c r="O17" s="6" t="s">
        <v>27</v>
      </c>
      <c r="P17" s="6"/>
    </row>
    <row r="18" spans="2:16" ht="13.5" thickBot="1">
      <c r="B18" s="17">
        <v>16</v>
      </c>
      <c r="C18" s="18"/>
      <c r="D18" s="18"/>
      <c r="E18" s="18"/>
      <c r="F18" s="18">
        <f t="shared" si="5"/>
        <v>0</v>
      </c>
      <c r="G18" s="18">
        <f t="shared" si="5"/>
        <v>0</v>
      </c>
      <c r="H18">
        <f t="shared" si="1"/>
        <v>0</v>
      </c>
      <c r="I18">
        <f t="shared" si="2"/>
        <v>0</v>
      </c>
      <c r="J18">
        <f t="shared" si="3"/>
        <v>0</v>
      </c>
      <c r="K18">
        <f t="shared" si="4"/>
        <v>1</v>
      </c>
      <c r="M18" s="6" t="s">
        <v>28</v>
      </c>
      <c r="N18" s="6" t="s">
        <v>29</v>
      </c>
      <c r="O18" s="6" t="s">
        <v>30</v>
      </c>
      <c r="P18" s="6" t="s">
        <v>31</v>
      </c>
    </row>
    <row r="19" spans="2:16" ht="13.5" thickBot="1">
      <c r="B19" s="17">
        <v>17</v>
      </c>
      <c r="C19" s="18"/>
      <c r="D19" s="18"/>
      <c r="E19" s="18"/>
      <c r="F19" s="18">
        <f t="shared" si="5"/>
        <v>0</v>
      </c>
      <c r="G19" s="18">
        <f t="shared" si="5"/>
        <v>0</v>
      </c>
      <c r="H19">
        <f t="shared" si="1"/>
        <v>0</v>
      </c>
      <c r="I19">
        <f t="shared" si="2"/>
        <v>0</v>
      </c>
      <c r="J19">
        <f t="shared" si="3"/>
        <v>0</v>
      </c>
      <c r="K19">
        <f t="shared" si="4"/>
        <v>1</v>
      </c>
      <c r="M19" s="6" t="s">
        <v>32</v>
      </c>
      <c r="N19" s="6" t="s">
        <v>33</v>
      </c>
      <c r="O19" s="6" t="s">
        <v>34</v>
      </c>
      <c r="P19" s="6" t="s">
        <v>35</v>
      </c>
    </row>
    <row r="20" spans="2:16" ht="13.5" thickBot="1">
      <c r="B20" s="17">
        <v>18</v>
      </c>
      <c r="C20" s="18"/>
      <c r="D20" s="18"/>
      <c r="E20" s="18"/>
      <c r="F20" s="18">
        <f t="shared" si="5"/>
        <v>0</v>
      </c>
      <c r="G20" s="18">
        <f t="shared" si="5"/>
        <v>0</v>
      </c>
      <c r="H20">
        <f t="shared" si="1"/>
        <v>0</v>
      </c>
      <c r="I20">
        <f t="shared" si="2"/>
        <v>0</v>
      </c>
      <c r="J20">
        <f t="shared" si="3"/>
        <v>0</v>
      </c>
      <c r="K20">
        <f t="shared" si="4"/>
        <v>1</v>
      </c>
      <c r="M20" s="6"/>
      <c r="N20" s="6" t="s">
        <v>36</v>
      </c>
      <c r="O20" s="6" t="s">
        <v>37</v>
      </c>
      <c r="P20" s="6" t="s">
        <v>38</v>
      </c>
    </row>
    <row r="21" spans="2:16" ht="13.5" thickBot="1">
      <c r="B21" s="17">
        <v>19</v>
      </c>
      <c r="C21" s="18"/>
      <c r="D21" s="18"/>
      <c r="E21" s="18"/>
      <c r="F21" s="18">
        <f t="shared" si="5"/>
        <v>0</v>
      </c>
      <c r="G21" s="18">
        <f t="shared" si="5"/>
        <v>0</v>
      </c>
      <c r="H21">
        <f t="shared" si="1"/>
        <v>0</v>
      </c>
      <c r="I21">
        <f t="shared" si="2"/>
        <v>0</v>
      </c>
      <c r="J21">
        <f t="shared" si="3"/>
        <v>0</v>
      </c>
      <c r="K21">
        <f t="shared" si="4"/>
        <v>1</v>
      </c>
    </row>
    <row r="22" spans="2:16" ht="13.5" thickBot="1">
      <c r="B22" s="17">
        <v>20</v>
      </c>
      <c r="C22" s="18"/>
      <c r="D22" s="18"/>
      <c r="E22" s="18"/>
      <c r="F22" s="18">
        <f t="shared" si="5"/>
        <v>0</v>
      </c>
      <c r="G22" s="18">
        <f t="shared" si="5"/>
        <v>0</v>
      </c>
      <c r="H22">
        <f t="shared" si="1"/>
        <v>0</v>
      </c>
      <c r="I22">
        <f t="shared" si="2"/>
        <v>0</v>
      </c>
      <c r="J22">
        <f t="shared" si="3"/>
        <v>0</v>
      </c>
      <c r="K22">
        <f t="shared" si="4"/>
        <v>1</v>
      </c>
      <c r="M22" s="24" t="s">
        <v>25</v>
      </c>
      <c r="N22" s="25"/>
      <c r="O22" s="25"/>
      <c r="P22" s="25"/>
    </row>
    <row r="23" spans="2:16" ht="13.5" thickBot="1">
      <c r="B23" s="17">
        <v>21</v>
      </c>
      <c r="C23" s="18" t="s">
        <v>39</v>
      </c>
      <c r="D23" s="18" t="s">
        <v>22</v>
      </c>
      <c r="E23" s="18" t="s">
        <v>22</v>
      </c>
      <c r="F23" s="18">
        <f t="shared" si="5"/>
        <v>1</v>
      </c>
      <c r="G23" s="18">
        <f t="shared" si="5"/>
        <v>1</v>
      </c>
      <c r="H23">
        <f t="shared" si="1"/>
        <v>1</v>
      </c>
      <c r="I23">
        <f t="shared" si="2"/>
        <v>0</v>
      </c>
      <c r="J23">
        <f t="shared" si="3"/>
        <v>0</v>
      </c>
      <c r="K23">
        <f t="shared" si="4"/>
        <v>0</v>
      </c>
      <c r="N23" s="6" t="s">
        <v>26</v>
      </c>
      <c r="O23" s="6" t="s">
        <v>27</v>
      </c>
      <c r="P23" s="6" t="s">
        <v>40</v>
      </c>
    </row>
    <row r="24" spans="2:16" ht="13.5" thickBot="1">
      <c r="B24" s="17">
        <v>22</v>
      </c>
      <c r="C24" s="18" t="s">
        <v>39</v>
      </c>
      <c r="D24" s="18" t="s">
        <v>13</v>
      </c>
      <c r="E24" s="18" t="s">
        <v>22</v>
      </c>
      <c r="F24" s="18">
        <f t="shared" si="5"/>
        <v>0</v>
      </c>
      <c r="G24" s="18">
        <f t="shared" si="5"/>
        <v>1</v>
      </c>
      <c r="H24">
        <f t="shared" si="1"/>
        <v>0</v>
      </c>
      <c r="I24">
        <f t="shared" si="2"/>
        <v>0</v>
      </c>
      <c r="J24">
        <f t="shared" si="3"/>
        <v>1</v>
      </c>
      <c r="K24">
        <f t="shared" si="4"/>
        <v>0</v>
      </c>
      <c r="M24" s="6" t="s">
        <v>28</v>
      </c>
      <c r="N24">
        <f>H1</f>
        <v>26</v>
      </c>
      <c r="O24">
        <f>I1</f>
        <v>5</v>
      </c>
      <c r="P24">
        <f>N24+O24</f>
        <v>31</v>
      </c>
    </row>
    <row r="25" spans="2:16" ht="13.5" thickBot="1">
      <c r="B25" s="17">
        <v>23</v>
      </c>
      <c r="C25" s="18" t="s">
        <v>41</v>
      </c>
      <c r="D25" s="18" t="s">
        <v>22</v>
      </c>
      <c r="E25" s="18" t="s">
        <v>22</v>
      </c>
      <c r="F25" s="18">
        <f t="shared" si="5"/>
        <v>1</v>
      </c>
      <c r="G25" s="18">
        <f t="shared" si="5"/>
        <v>1</v>
      </c>
      <c r="H25">
        <f t="shared" si="1"/>
        <v>1</v>
      </c>
      <c r="I25">
        <f t="shared" si="2"/>
        <v>0</v>
      </c>
      <c r="J25">
        <f t="shared" si="3"/>
        <v>0</v>
      </c>
      <c r="K25">
        <f t="shared" si="4"/>
        <v>0</v>
      </c>
      <c r="M25" s="6" t="s">
        <v>32</v>
      </c>
      <c r="N25">
        <f>J1</f>
        <v>27</v>
      </c>
      <c r="O25">
        <f>K1</f>
        <v>84</v>
      </c>
      <c r="P25">
        <f>N25+O25</f>
        <v>111</v>
      </c>
    </row>
    <row r="26" spans="2:16" ht="13.5" thickBot="1">
      <c r="B26" s="17">
        <v>24</v>
      </c>
      <c r="C26" s="18" t="s">
        <v>42</v>
      </c>
      <c r="D26" s="18" t="s">
        <v>13</v>
      </c>
      <c r="E26" s="18" t="s">
        <v>13</v>
      </c>
      <c r="F26" s="18">
        <f t="shared" si="5"/>
        <v>0</v>
      </c>
      <c r="G26" s="18">
        <f t="shared" si="5"/>
        <v>0</v>
      </c>
      <c r="H26">
        <f t="shared" si="1"/>
        <v>0</v>
      </c>
      <c r="I26">
        <f t="shared" si="2"/>
        <v>0</v>
      </c>
      <c r="J26">
        <f t="shared" si="3"/>
        <v>0</v>
      </c>
      <c r="K26">
        <f t="shared" si="4"/>
        <v>1</v>
      </c>
      <c r="M26" s="6" t="s">
        <v>40</v>
      </c>
      <c r="N26">
        <f>N24+N25</f>
        <v>53</v>
      </c>
      <c r="O26">
        <f>O24+O25</f>
        <v>89</v>
      </c>
      <c r="P26">
        <f>P24+P25</f>
        <v>142</v>
      </c>
    </row>
    <row r="27" spans="2:16" ht="13.5" thickBot="1">
      <c r="B27" s="17">
        <v>25</v>
      </c>
      <c r="C27" s="18"/>
      <c r="D27" s="18"/>
      <c r="E27" s="18"/>
      <c r="F27" s="18">
        <f t="shared" si="5"/>
        <v>0</v>
      </c>
      <c r="G27" s="18">
        <f t="shared" si="5"/>
        <v>0</v>
      </c>
      <c r="H27">
        <f t="shared" si="1"/>
        <v>0</v>
      </c>
      <c r="I27">
        <f t="shared" si="2"/>
        <v>0</v>
      </c>
      <c r="J27">
        <f t="shared" si="3"/>
        <v>0</v>
      </c>
      <c r="K27">
        <f t="shared" si="4"/>
        <v>1</v>
      </c>
    </row>
    <row r="28" spans="2:16" ht="13.5" thickBot="1">
      <c r="B28" s="17">
        <v>26</v>
      </c>
      <c r="C28" s="18"/>
      <c r="D28" s="18"/>
      <c r="E28" s="18"/>
      <c r="F28" s="18">
        <f t="shared" si="5"/>
        <v>0</v>
      </c>
      <c r="G28" s="18">
        <f t="shared" si="5"/>
        <v>0</v>
      </c>
      <c r="H28">
        <f t="shared" si="1"/>
        <v>0</v>
      </c>
      <c r="I28">
        <f t="shared" si="2"/>
        <v>0</v>
      </c>
      <c r="J28">
        <f t="shared" si="3"/>
        <v>0</v>
      </c>
      <c r="K28">
        <f t="shared" si="4"/>
        <v>1</v>
      </c>
      <c r="M28" t="s">
        <v>43</v>
      </c>
      <c r="N28" s="6"/>
      <c r="O28" s="6"/>
    </row>
    <row r="29" spans="2:16" ht="13.5" thickBot="1">
      <c r="B29" s="17">
        <v>27</v>
      </c>
      <c r="C29" s="18"/>
      <c r="D29" s="18"/>
      <c r="E29" s="18"/>
      <c r="F29" s="18">
        <f t="shared" si="5"/>
        <v>0</v>
      </c>
      <c r="G29" s="18">
        <f t="shared" si="5"/>
        <v>0</v>
      </c>
      <c r="H29">
        <f t="shared" si="1"/>
        <v>0</v>
      </c>
      <c r="I29">
        <f t="shared" si="2"/>
        <v>0</v>
      </c>
      <c r="J29">
        <f t="shared" si="3"/>
        <v>0</v>
      </c>
      <c r="K29">
        <f t="shared" si="4"/>
        <v>1</v>
      </c>
    </row>
    <row r="30" spans="2:16" ht="13.5" thickBot="1">
      <c r="B30" s="17">
        <v>28</v>
      </c>
      <c r="C30" s="18"/>
      <c r="D30" s="18"/>
      <c r="E30" s="18"/>
      <c r="F30" s="18">
        <f t="shared" si="5"/>
        <v>0</v>
      </c>
      <c r="G30" s="18">
        <f t="shared" si="5"/>
        <v>0</v>
      </c>
      <c r="H30">
        <f t="shared" si="1"/>
        <v>0</v>
      </c>
      <c r="I30">
        <f t="shared" si="2"/>
        <v>0</v>
      </c>
      <c r="J30">
        <f t="shared" si="3"/>
        <v>0</v>
      </c>
      <c r="K30">
        <f t="shared" si="4"/>
        <v>1</v>
      </c>
      <c r="M30" t="s">
        <v>44</v>
      </c>
      <c r="N30" s="11">
        <f>(N24+O25)/P26</f>
        <v>0.77464788732394363</v>
      </c>
    </row>
    <row r="31" spans="2:16" ht="13.5" thickBot="1">
      <c r="B31" s="17">
        <v>29</v>
      </c>
      <c r="C31" s="18" t="s">
        <v>45</v>
      </c>
      <c r="D31" s="18" t="s">
        <v>13</v>
      </c>
      <c r="E31" s="18" t="s">
        <v>22</v>
      </c>
      <c r="F31" s="18">
        <f t="shared" si="5"/>
        <v>0</v>
      </c>
      <c r="G31" s="18">
        <f t="shared" si="5"/>
        <v>1</v>
      </c>
      <c r="H31">
        <f t="shared" si="1"/>
        <v>0</v>
      </c>
      <c r="I31">
        <f t="shared" si="2"/>
        <v>0</v>
      </c>
      <c r="J31">
        <f t="shared" si="3"/>
        <v>1</v>
      </c>
      <c r="K31">
        <f t="shared" si="4"/>
        <v>0</v>
      </c>
      <c r="M31" t="s">
        <v>46</v>
      </c>
      <c r="N31" s="11">
        <f>N24/N26</f>
        <v>0.49056603773584906</v>
      </c>
    </row>
    <row r="32" spans="2:16" ht="13.5" thickBot="1">
      <c r="B32" s="17">
        <v>30</v>
      </c>
      <c r="C32" s="18" t="s">
        <v>47</v>
      </c>
      <c r="D32" s="18" t="s">
        <v>22</v>
      </c>
      <c r="E32" s="18" t="s">
        <v>22</v>
      </c>
      <c r="F32" s="18">
        <f t="shared" si="5"/>
        <v>1</v>
      </c>
      <c r="G32" s="18">
        <f t="shared" si="5"/>
        <v>1</v>
      </c>
      <c r="H32">
        <f t="shared" si="1"/>
        <v>1</v>
      </c>
      <c r="I32">
        <f t="shared" si="2"/>
        <v>0</v>
      </c>
      <c r="J32">
        <f t="shared" si="3"/>
        <v>0</v>
      </c>
      <c r="K32">
        <f t="shared" si="4"/>
        <v>0</v>
      </c>
      <c r="M32" t="s">
        <v>48</v>
      </c>
      <c r="N32" s="11">
        <f>O24/O26</f>
        <v>5.6179775280898875E-2</v>
      </c>
    </row>
    <row r="33" spans="2:15" ht="13.5" thickBot="1">
      <c r="B33" s="17">
        <v>31</v>
      </c>
      <c r="C33" s="18" t="s">
        <v>49</v>
      </c>
      <c r="D33" s="18" t="s">
        <v>22</v>
      </c>
      <c r="E33" s="18" t="s">
        <v>22</v>
      </c>
      <c r="F33" s="18">
        <f t="shared" si="5"/>
        <v>1</v>
      </c>
      <c r="G33" s="18">
        <f t="shared" si="5"/>
        <v>1</v>
      </c>
      <c r="H33">
        <f t="shared" si="1"/>
        <v>1</v>
      </c>
      <c r="I33">
        <f t="shared" si="2"/>
        <v>0</v>
      </c>
      <c r="J33">
        <f t="shared" si="3"/>
        <v>0</v>
      </c>
      <c r="K33">
        <f t="shared" si="4"/>
        <v>0</v>
      </c>
      <c r="N33" s="11"/>
    </row>
    <row r="34" spans="2:15" ht="13.5" thickBot="1">
      <c r="B34" s="17">
        <v>32</v>
      </c>
      <c r="C34" s="18" t="s">
        <v>50</v>
      </c>
      <c r="D34" s="18" t="s">
        <v>13</v>
      </c>
      <c r="E34" s="18" t="s">
        <v>13</v>
      </c>
      <c r="F34" s="18">
        <f t="shared" si="5"/>
        <v>0</v>
      </c>
      <c r="G34" s="18">
        <f t="shared" si="5"/>
        <v>0</v>
      </c>
      <c r="H34">
        <f t="shared" si="1"/>
        <v>0</v>
      </c>
      <c r="I34">
        <f t="shared" si="2"/>
        <v>0</v>
      </c>
      <c r="J34">
        <f t="shared" si="3"/>
        <v>0</v>
      </c>
      <c r="K34">
        <f t="shared" si="4"/>
        <v>1</v>
      </c>
      <c r="M34" t="s">
        <v>51</v>
      </c>
      <c r="N34" s="11">
        <f>P24/N26</f>
        <v>0.58490566037735847</v>
      </c>
    </row>
    <row r="35" spans="2:15" ht="13.5" thickBot="1">
      <c r="B35" s="17">
        <v>33</v>
      </c>
      <c r="C35" s="18" t="s">
        <v>52</v>
      </c>
      <c r="D35" s="18"/>
      <c r="E35" s="18"/>
      <c r="F35" s="18">
        <f t="shared" si="5"/>
        <v>0</v>
      </c>
      <c r="G35" s="18">
        <f t="shared" si="5"/>
        <v>0</v>
      </c>
      <c r="H35">
        <f t="shared" si="1"/>
        <v>0</v>
      </c>
      <c r="I35">
        <f t="shared" si="2"/>
        <v>0</v>
      </c>
      <c r="J35">
        <f t="shared" si="3"/>
        <v>0</v>
      </c>
      <c r="K35">
        <f t="shared" si="4"/>
        <v>1</v>
      </c>
      <c r="N35" s="11"/>
    </row>
    <row r="36" spans="2:15" ht="13.5" thickBot="1">
      <c r="B36" s="17">
        <v>34</v>
      </c>
      <c r="C36" s="18" t="s">
        <v>53</v>
      </c>
      <c r="D36" s="18" t="s">
        <v>22</v>
      </c>
      <c r="E36" s="18" t="s">
        <v>22</v>
      </c>
      <c r="F36" s="18">
        <f t="shared" si="5"/>
        <v>1</v>
      </c>
      <c r="G36" s="18">
        <f t="shared" si="5"/>
        <v>1</v>
      </c>
      <c r="H36">
        <f t="shared" si="1"/>
        <v>1</v>
      </c>
      <c r="I36">
        <f t="shared" si="2"/>
        <v>0</v>
      </c>
      <c r="J36">
        <f t="shared" si="3"/>
        <v>0</v>
      </c>
      <c r="K36">
        <f t="shared" si="4"/>
        <v>0</v>
      </c>
      <c r="M36" t="s">
        <v>54</v>
      </c>
      <c r="N36" s="11">
        <f>O24/P24</f>
        <v>0.16129032258064516</v>
      </c>
    </row>
    <row r="37" spans="2:15" ht="13.5" thickBot="1">
      <c r="B37" s="17">
        <v>35</v>
      </c>
      <c r="C37" s="18" t="s">
        <v>55</v>
      </c>
      <c r="D37" s="18" t="s">
        <v>22</v>
      </c>
      <c r="E37" s="18" t="s">
        <v>13</v>
      </c>
      <c r="F37" s="18">
        <f t="shared" si="5"/>
        <v>1</v>
      </c>
      <c r="G37" s="18">
        <f t="shared" si="5"/>
        <v>0</v>
      </c>
      <c r="H37">
        <f t="shared" si="1"/>
        <v>0</v>
      </c>
      <c r="I37">
        <f t="shared" si="2"/>
        <v>1</v>
      </c>
      <c r="J37">
        <f t="shared" si="3"/>
        <v>0</v>
      </c>
      <c r="K37">
        <f t="shared" si="4"/>
        <v>0</v>
      </c>
      <c r="M37" t="s">
        <v>56</v>
      </c>
      <c r="N37" s="11">
        <f>N24/(N24+O24+N25)</f>
        <v>0.44827586206896552</v>
      </c>
    </row>
    <row r="38" spans="2:15" ht="13.5" thickBot="1">
      <c r="B38" s="17">
        <v>36</v>
      </c>
      <c r="C38" s="18" t="s">
        <v>55</v>
      </c>
      <c r="D38" s="18" t="s">
        <v>22</v>
      </c>
      <c r="E38" s="18" t="s">
        <v>22</v>
      </c>
      <c r="F38" s="18">
        <f t="shared" si="5"/>
        <v>1</v>
      </c>
      <c r="G38" s="18">
        <f t="shared" si="5"/>
        <v>1</v>
      </c>
      <c r="H38">
        <f t="shared" si="1"/>
        <v>1</v>
      </c>
      <c r="I38">
        <f t="shared" si="2"/>
        <v>0</v>
      </c>
      <c r="J38">
        <f t="shared" si="3"/>
        <v>0</v>
      </c>
      <c r="K38">
        <f t="shared" si="4"/>
        <v>0</v>
      </c>
      <c r="M38" t="s">
        <v>57</v>
      </c>
      <c r="N38" s="11">
        <f>(N24-((P24*N26)/P26))/(N24+O24+N25-((P24*N26)/P26))</f>
        <v>0.31078416502350975</v>
      </c>
    </row>
    <row r="39" spans="2:15" ht="13.5" thickBot="1">
      <c r="B39" s="17">
        <v>37</v>
      </c>
      <c r="C39" s="18" t="s">
        <v>55</v>
      </c>
      <c r="D39" s="18" t="s">
        <v>22</v>
      </c>
      <c r="E39" s="18" t="s">
        <v>13</v>
      </c>
      <c r="F39" s="18">
        <f t="shared" si="5"/>
        <v>1</v>
      </c>
      <c r="G39" s="18">
        <f t="shared" si="5"/>
        <v>0</v>
      </c>
      <c r="H39">
        <f t="shared" si="1"/>
        <v>0</v>
      </c>
      <c r="I39">
        <f t="shared" si="2"/>
        <v>1</v>
      </c>
      <c r="J39">
        <f t="shared" si="3"/>
        <v>0</v>
      </c>
      <c r="K39">
        <f t="shared" si="4"/>
        <v>0</v>
      </c>
      <c r="N39" s="11"/>
    </row>
    <row r="40" spans="2:15" ht="13.5" thickBot="1">
      <c r="B40" s="17">
        <v>38</v>
      </c>
      <c r="C40" s="18" t="s">
        <v>58</v>
      </c>
      <c r="D40" s="18" t="s">
        <v>13</v>
      </c>
      <c r="E40" s="18" t="s">
        <v>13</v>
      </c>
      <c r="F40" s="18">
        <f t="shared" si="5"/>
        <v>0</v>
      </c>
      <c r="G40" s="18">
        <f t="shared" si="5"/>
        <v>0</v>
      </c>
      <c r="H40">
        <f t="shared" si="1"/>
        <v>0</v>
      </c>
      <c r="I40">
        <f t="shared" si="2"/>
        <v>0</v>
      </c>
      <c r="J40">
        <f t="shared" si="3"/>
        <v>0</v>
      </c>
      <c r="K40">
        <f t="shared" si="4"/>
        <v>1</v>
      </c>
      <c r="M40" t="s">
        <v>59</v>
      </c>
      <c r="N40" s="11">
        <f>((P24*N26)+(P25*O26))/P26</f>
        <v>81.140845070422529</v>
      </c>
    </row>
    <row r="41" spans="2:15" ht="13.5" thickBot="1">
      <c r="B41" s="17">
        <v>39</v>
      </c>
      <c r="C41" s="18"/>
      <c r="D41" s="18"/>
      <c r="E41" s="18"/>
      <c r="F41" s="18">
        <f t="shared" si="5"/>
        <v>0</v>
      </c>
      <c r="G41" s="18">
        <f t="shared" si="5"/>
        <v>0</v>
      </c>
      <c r="H41">
        <f t="shared" si="1"/>
        <v>0</v>
      </c>
      <c r="I41">
        <f t="shared" si="2"/>
        <v>0</v>
      </c>
      <c r="J41">
        <f t="shared" si="3"/>
        <v>0</v>
      </c>
      <c r="K41">
        <f t="shared" si="4"/>
        <v>1</v>
      </c>
      <c r="M41" t="s">
        <v>60</v>
      </c>
      <c r="N41" s="11">
        <f>N40/P26</f>
        <v>0.57141440190438397</v>
      </c>
    </row>
    <row r="42" spans="2:15" ht="13.5" thickBot="1">
      <c r="B42" s="17">
        <v>40</v>
      </c>
      <c r="C42" s="18"/>
      <c r="D42" s="18"/>
      <c r="E42" s="18"/>
      <c r="F42" s="18">
        <f t="shared" si="5"/>
        <v>0</v>
      </c>
      <c r="G42" s="18">
        <f t="shared" si="5"/>
        <v>0</v>
      </c>
      <c r="H42">
        <f t="shared" si="1"/>
        <v>0</v>
      </c>
      <c r="I42">
        <f t="shared" si="2"/>
        <v>0</v>
      </c>
      <c r="J42">
        <f t="shared" si="3"/>
        <v>0</v>
      </c>
      <c r="K42">
        <f t="shared" si="4"/>
        <v>1</v>
      </c>
      <c r="M42" t="s">
        <v>61</v>
      </c>
      <c r="N42" s="11">
        <f>((N24+O25)-N40)/(P26-N40)</f>
        <v>0.47419578801203432</v>
      </c>
    </row>
    <row r="43" spans="2:15" ht="13.5" thickBot="1">
      <c r="B43" s="17">
        <v>41</v>
      </c>
      <c r="C43" s="19">
        <v>39814</v>
      </c>
      <c r="D43" s="18" t="s">
        <v>13</v>
      </c>
      <c r="E43" s="18" t="s">
        <v>22</v>
      </c>
      <c r="F43" s="18">
        <f t="shared" si="5"/>
        <v>0</v>
      </c>
      <c r="G43" s="18">
        <f t="shared" si="5"/>
        <v>1</v>
      </c>
      <c r="H43">
        <f t="shared" si="1"/>
        <v>0</v>
      </c>
      <c r="I43">
        <f t="shared" si="2"/>
        <v>0</v>
      </c>
      <c r="J43">
        <f t="shared" si="3"/>
        <v>1</v>
      </c>
      <c r="K43">
        <f t="shared" si="4"/>
        <v>0</v>
      </c>
      <c r="N43" s="11"/>
    </row>
    <row r="44" spans="2:15" ht="13.5" thickBot="1">
      <c r="B44" s="17">
        <v>42</v>
      </c>
      <c r="C44" s="18" t="s">
        <v>62</v>
      </c>
      <c r="D44" s="18" t="s">
        <v>13</v>
      </c>
      <c r="E44" s="18" t="s">
        <v>13</v>
      </c>
      <c r="F44" s="18">
        <f t="shared" si="5"/>
        <v>0</v>
      </c>
      <c r="G44" s="18">
        <f t="shared" si="5"/>
        <v>0</v>
      </c>
      <c r="H44">
        <f t="shared" si="1"/>
        <v>0</v>
      </c>
      <c r="I44">
        <f t="shared" si="2"/>
        <v>0</v>
      </c>
      <c r="J44">
        <f t="shared" si="3"/>
        <v>0</v>
      </c>
      <c r="K44">
        <f t="shared" si="4"/>
        <v>1</v>
      </c>
      <c r="M44" t="s">
        <v>63</v>
      </c>
      <c r="N44" s="11">
        <f>((N24*O25)-(O24*N25))/((N24+N25)*(O24+O25))</f>
        <v>0.43438626245495016</v>
      </c>
    </row>
    <row r="45" spans="2:15" ht="13.5" thickBot="1">
      <c r="B45" s="17">
        <v>43</v>
      </c>
      <c r="C45" s="18"/>
      <c r="D45" s="18"/>
      <c r="E45" s="18"/>
      <c r="F45" s="18">
        <f t="shared" si="5"/>
        <v>0</v>
      </c>
      <c r="G45" s="18">
        <f t="shared" si="5"/>
        <v>0</v>
      </c>
      <c r="H45">
        <f t="shared" si="1"/>
        <v>0</v>
      </c>
      <c r="I45">
        <f t="shared" si="2"/>
        <v>0</v>
      </c>
      <c r="J45">
        <f t="shared" si="3"/>
        <v>0</v>
      </c>
      <c r="K45">
        <f t="shared" si="4"/>
        <v>1</v>
      </c>
      <c r="N45" s="11"/>
    </row>
    <row r="46" spans="2:15" ht="13.5" thickBot="1">
      <c r="B46" s="17">
        <v>44</v>
      </c>
      <c r="C46" s="18"/>
      <c r="D46" s="18"/>
      <c r="E46" s="18"/>
      <c r="F46" s="18">
        <f t="shared" si="5"/>
        <v>0</v>
      </c>
      <c r="G46" s="18">
        <f t="shared" si="5"/>
        <v>0</v>
      </c>
      <c r="H46">
        <f t="shared" si="1"/>
        <v>0</v>
      </c>
      <c r="I46">
        <f t="shared" si="2"/>
        <v>0</v>
      </c>
      <c r="J46">
        <f t="shared" si="3"/>
        <v>0</v>
      </c>
      <c r="K46">
        <f t="shared" si="4"/>
        <v>1</v>
      </c>
      <c r="M46" t="s">
        <v>64</v>
      </c>
      <c r="N46" s="11">
        <f>2*LOG((N24+N25)/P26)/LOG(N24/P26)-1</f>
        <v>0.1610030363276711</v>
      </c>
    </row>
    <row r="47" spans="2:15" ht="13.5" thickBot="1">
      <c r="B47" s="17">
        <v>45</v>
      </c>
      <c r="C47" s="18"/>
      <c r="D47" s="18"/>
      <c r="E47" s="18"/>
      <c r="F47" s="18">
        <f t="shared" si="5"/>
        <v>0</v>
      </c>
      <c r="G47" s="18">
        <f t="shared" si="5"/>
        <v>0</v>
      </c>
      <c r="H47">
        <f t="shared" si="1"/>
        <v>0</v>
      </c>
      <c r="I47">
        <f t="shared" si="2"/>
        <v>0</v>
      </c>
      <c r="J47">
        <f t="shared" si="3"/>
        <v>0</v>
      </c>
      <c r="K47">
        <f t="shared" si="4"/>
        <v>1</v>
      </c>
      <c r="M47" t="s">
        <v>65</v>
      </c>
      <c r="N47" s="12">
        <f>(LN(P24/P26)-LN(N31))/(LN(P24/P26)+LN(N31))</f>
        <v>0.36241347817774083</v>
      </c>
      <c r="O47" s="6"/>
    </row>
    <row r="48" spans="2:15" ht="13.5" thickBot="1">
      <c r="B48" s="17">
        <v>46</v>
      </c>
      <c r="C48" s="18"/>
      <c r="D48" s="18"/>
      <c r="E48" s="18"/>
      <c r="F48" s="18">
        <f t="shared" si="5"/>
        <v>0</v>
      </c>
      <c r="G48" s="18">
        <f t="shared" si="5"/>
        <v>0</v>
      </c>
      <c r="H48">
        <f t="shared" si="1"/>
        <v>0</v>
      </c>
      <c r="I48">
        <f t="shared" si="2"/>
        <v>0</v>
      </c>
      <c r="J48">
        <f t="shared" si="3"/>
        <v>0</v>
      </c>
      <c r="K48">
        <f t="shared" si="4"/>
        <v>1</v>
      </c>
      <c r="M48" t="s">
        <v>66</v>
      </c>
      <c r="N48" s="12">
        <f>(LN(N32)-LN(N31))/(LN(N32)+LN(N31))</f>
        <v>0.60338776047310005</v>
      </c>
      <c r="O48" s="6"/>
    </row>
    <row r="49" spans="2:15" ht="13.5" thickBot="1">
      <c r="B49" s="17">
        <v>47</v>
      </c>
      <c r="C49" s="18"/>
      <c r="D49" s="18"/>
      <c r="E49" s="18"/>
      <c r="F49" s="18">
        <f t="shared" si="5"/>
        <v>0</v>
      </c>
      <c r="G49" s="18">
        <f t="shared" si="5"/>
        <v>0</v>
      </c>
      <c r="H49">
        <f t="shared" si="1"/>
        <v>0</v>
      </c>
      <c r="I49">
        <f t="shared" si="2"/>
        <v>0</v>
      </c>
      <c r="J49">
        <f t="shared" si="3"/>
        <v>0</v>
      </c>
      <c r="K49">
        <f t="shared" si="4"/>
        <v>1</v>
      </c>
      <c r="M49" t="s">
        <v>67</v>
      </c>
      <c r="N49" s="12">
        <f>(LN(N32)-LN(N31)-LN(1-N32)+LN(1-N31))/(LN(N32)+LN(N31)+LN(1-N32)+LN(1-N31))</f>
        <v>0.64381406433042976</v>
      </c>
      <c r="O49" s="6"/>
    </row>
    <row r="50" spans="2:15" ht="13.5" thickBot="1">
      <c r="B50" s="17">
        <v>48</v>
      </c>
      <c r="C50" s="18"/>
      <c r="D50" s="18"/>
      <c r="E50" s="18"/>
      <c r="F50" s="18">
        <f t="shared" si="5"/>
        <v>0</v>
      </c>
      <c r="G50" s="18">
        <f t="shared" si="5"/>
        <v>0</v>
      </c>
      <c r="H50">
        <f t="shared" si="1"/>
        <v>0</v>
      </c>
      <c r="I50">
        <f t="shared" si="2"/>
        <v>0</v>
      </c>
      <c r="J50">
        <f t="shared" si="3"/>
        <v>0</v>
      </c>
      <c r="K50">
        <f t="shared" si="4"/>
        <v>1</v>
      </c>
    </row>
    <row r="51" spans="2:15" ht="13.5" thickBot="1">
      <c r="B51" s="17">
        <v>49</v>
      </c>
      <c r="C51" s="19">
        <v>40057</v>
      </c>
      <c r="D51" s="18" t="s">
        <v>13</v>
      </c>
      <c r="E51" s="18" t="s">
        <v>22</v>
      </c>
      <c r="F51" s="18">
        <f t="shared" si="5"/>
        <v>0</v>
      </c>
      <c r="G51" s="18">
        <f t="shared" si="5"/>
        <v>1</v>
      </c>
      <c r="H51">
        <f t="shared" si="1"/>
        <v>0</v>
      </c>
      <c r="I51">
        <f t="shared" si="2"/>
        <v>0</v>
      </c>
      <c r="J51">
        <f t="shared" si="3"/>
        <v>1</v>
      </c>
      <c r="K51">
        <f t="shared" si="4"/>
        <v>0</v>
      </c>
    </row>
    <row r="52" spans="2:15" ht="13.5" thickBot="1">
      <c r="B52" s="17">
        <v>50</v>
      </c>
      <c r="C52" s="19">
        <v>40087</v>
      </c>
      <c r="D52" s="18" t="s">
        <v>13</v>
      </c>
      <c r="E52" s="18" t="s">
        <v>13</v>
      </c>
      <c r="F52" s="18">
        <f t="shared" si="5"/>
        <v>0</v>
      </c>
      <c r="G52" s="18">
        <f t="shared" si="5"/>
        <v>0</v>
      </c>
      <c r="H52">
        <f t="shared" si="1"/>
        <v>0</v>
      </c>
      <c r="I52">
        <f t="shared" si="2"/>
        <v>0</v>
      </c>
      <c r="J52">
        <f t="shared" si="3"/>
        <v>0</v>
      </c>
      <c r="K52">
        <f t="shared" si="4"/>
        <v>1</v>
      </c>
    </row>
    <row r="53" spans="2:15" ht="13.5" thickBot="1">
      <c r="B53" s="17">
        <v>51</v>
      </c>
      <c r="C53" s="19">
        <v>40118</v>
      </c>
      <c r="D53" s="18" t="s">
        <v>22</v>
      </c>
      <c r="E53" s="18" t="s">
        <v>22</v>
      </c>
      <c r="F53" s="18">
        <f t="shared" si="5"/>
        <v>1</v>
      </c>
      <c r="G53" s="18">
        <f t="shared" si="5"/>
        <v>1</v>
      </c>
      <c r="H53">
        <f t="shared" si="1"/>
        <v>1</v>
      </c>
      <c r="I53">
        <f t="shared" si="2"/>
        <v>0</v>
      </c>
      <c r="J53">
        <f t="shared" si="3"/>
        <v>0</v>
      </c>
      <c r="K53">
        <f t="shared" si="4"/>
        <v>0</v>
      </c>
    </row>
    <row r="54" spans="2:15" ht="13.5" thickBot="1">
      <c r="B54" s="17">
        <v>52</v>
      </c>
      <c r="C54" s="19">
        <v>40148</v>
      </c>
      <c r="D54" s="18" t="s">
        <v>22</v>
      </c>
      <c r="E54" s="18" t="s">
        <v>22</v>
      </c>
      <c r="F54" s="18">
        <f t="shared" si="5"/>
        <v>1</v>
      </c>
      <c r="G54" s="18">
        <f t="shared" si="5"/>
        <v>1</v>
      </c>
      <c r="H54">
        <f t="shared" si="1"/>
        <v>1</v>
      </c>
      <c r="I54">
        <f t="shared" si="2"/>
        <v>0</v>
      </c>
      <c r="J54">
        <f t="shared" si="3"/>
        <v>0</v>
      </c>
      <c r="K54">
        <f t="shared" si="4"/>
        <v>0</v>
      </c>
    </row>
    <row r="55" spans="2:15" ht="13.5" thickBot="1">
      <c r="B55" s="17">
        <v>53</v>
      </c>
      <c r="C55" s="18" t="s">
        <v>68</v>
      </c>
      <c r="D55" s="18" t="s">
        <v>22</v>
      </c>
      <c r="E55" s="18" t="s">
        <v>22</v>
      </c>
      <c r="F55" s="18">
        <f t="shared" si="5"/>
        <v>1</v>
      </c>
      <c r="G55" s="18">
        <f t="shared" si="5"/>
        <v>1</v>
      </c>
      <c r="H55">
        <f t="shared" si="1"/>
        <v>1</v>
      </c>
      <c r="I55">
        <f t="shared" si="2"/>
        <v>0</v>
      </c>
      <c r="J55">
        <f t="shared" si="3"/>
        <v>0</v>
      </c>
      <c r="K55">
        <f t="shared" si="4"/>
        <v>0</v>
      </c>
    </row>
    <row r="56" spans="2:15" ht="13.5" thickBot="1">
      <c r="B56" s="17">
        <v>54</v>
      </c>
      <c r="C56" s="18" t="s">
        <v>68</v>
      </c>
      <c r="D56" s="18" t="s">
        <v>13</v>
      </c>
      <c r="E56" s="18" t="s">
        <v>22</v>
      </c>
      <c r="F56" s="18">
        <f t="shared" si="5"/>
        <v>0</v>
      </c>
      <c r="G56" s="18">
        <f t="shared" si="5"/>
        <v>1</v>
      </c>
      <c r="H56">
        <f t="shared" si="1"/>
        <v>0</v>
      </c>
      <c r="I56">
        <f t="shared" si="2"/>
        <v>0</v>
      </c>
      <c r="J56">
        <f t="shared" si="3"/>
        <v>1</v>
      </c>
      <c r="K56">
        <f t="shared" si="4"/>
        <v>0</v>
      </c>
    </row>
    <row r="57" spans="2:15" ht="13.5" thickBot="1">
      <c r="B57" s="17">
        <v>55</v>
      </c>
      <c r="C57" s="18" t="s">
        <v>69</v>
      </c>
      <c r="D57" s="18" t="s">
        <v>22</v>
      </c>
      <c r="E57" s="18" t="s">
        <v>22</v>
      </c>
      <c r="F57" s="18">
        <f t="shared" si="5"/>
        <v>1</v>
      </c>
      <c r="G57" s="18">
        <f t="shared" si="5"/>
        <v>1</v>
      </c>
      <c r="H57">
        <f t="shared" si="1"/>
        <v>1</v>
      </c>
      <c r="I57">
        <f t="shared" si="2"/>
        <v>0</v>
      </c>
      <c r="J57">
        <f t="shared" si="3"/>
        <v>0</v>
      </c>
      <c r="K57">
        <f t="shared" si="4"/>
        <v>0</v>
      </c>
    </row>
    <row r="58" spans="2:15" ht="13.5" thickBot="1">
      <c r="B58" s="17">
        <v>56</v>
      </c>
      <c r="C58" s="18" t="s">
        <v>70</v>
      </c>
      <c r="D58" s="18" t="s">
        <v>13</v>
      </c>
      <c r="E58" s="18" t="s">
        <v>13</v>
      </c>
      <c r="F58" s="18">
        <f t="shared" si="5"/>
        <v>0</v>
      </c>
      <c r="G58" s="18">
        <f t="shared" si="5"/>
        <v>0</v>
      </c>
      <c r="H58">
        <f t="shared" si="1"/>
        <v>0</v>
      </c>
      <c r="I58">
        <f t="shared" si="2"/>
        <v>0</v>
      </c>
      <c r="J58">
        <f t="shared" si="3"/>
        <v>0</v>
      </c>
      <c r="K58">
        <f t="shared" si="4"/>
        <v>1</v>
      </c>
    </row>
    <row r="59" spans="2:15" ht="13.5" thickBot="1">
      <c r="B59" s="17">
        <v>57</v>
      </c>
      <c r="C59" s="18" t="s">
        <v>71</v>
      </c>
      <c r="D59" s="18" t="s">
        <v>13</v>
      </c>
      <c r="E59" s="18" t="s">
        <v>13</v>
      </c>
      <c r="F59" s="18">
        <f t="shared" si="5"/>
        <v>0</v>
      </c>
      <c r="G59" s="18">
        <f t="shared" si="5"/>
        <v>0</v>
      </c>
      <c r="H59">
        <f t="shared" si="1"/>
        <v>0</v>
      </c>
      <c r="I59">
        <f t="shared" si="2"/>
        <v>0</v>
      </c>
      <c r="J59">
        <f t="shared" si="3"/>
        <v>0</v>
      </c>
      <c r="K59">
        <f t="shared" si="4"/>
        <v>1</v>
      </c>
    </row>
    <row r="60" spans="2:15" ht="13.5" thickBot="1">
      <c r="B60" s="17">
        <v>58</v>
      </c>
      <c r="C60" s="18" t="s">
        <v>72</v>
      </c>
      <c r="D60" s="18" t="s">
        <v>13</v>
      </c>
      <c r="E60" s="18" t="s">
        <v>22</v>
      </c>
      <c r="F60" s="18">
        <f t="shared" si="5"/>
        <v>0</v>
      </c>
      <c r="G60" s="18">
        <f t="shared" si="5"/>
        <v>1</v>
      </c>
      <c r="H60">
        <f t="shared" si="1"/>
        <v>0</v>
      </c>
      <c r="I60">
        <f t="shared" si="2"/>
        <v>0</v>
      </c>
      <c r="J60">
        <f t="shared" si="3"/>
        <v>1</v>
      </c>
      <c r="K60">
        <f t="shared" si="4"/>
        <v>0</v>
      </c>
    </row>
    <row r="61" spans="2:15" ht="13.5" thickBot="1">
      <c r="B61" s="17">
        <v>59</v>
      </c>
      <c r="C61" s="18" t="s">
        <v>73</v>
      </c>
      <c r="D61" s="18" t="s">
        <v>13</v>
      </c>
      <c r="E61" s="18" t="s">
        <v>22</v>
      </c>
      <c r="F61" s="18">
        <f t="shared" si="5"/>
        <v>0</v>
      </c>
      <c r="G61" s="18">
        <f t="shared" si="5"/>
        <v>1</v>
      </c>
      <c r="H61">
        <f t="shared" si="1"/>
        <v>0</v>
      </c>
      <c r="I61">
        <f t="shared" si="2"/>
        <v>0</v>
      </c>
      <c r="J61">
        <f t="shared" si="3"/>
        <v>1</v>
      </c>
      <c r="K61">
        <f t="shared" si="4"/>
        <v>0</v>
      </c>
    </row>
    <row r="62" spans="2:15" ht="13.5" thickBot="1">
      <c r="B62" s="17">
        <v>60</v>
      </c>
      <c r="C62" s="18" t="s">
        <v>74</v>
      </c>
      <c r="D62" s="18" t="s">
        <v>13</v>
      </c>
      <c r="E62" s="18" t="s">
        <v>13</v>
      </c>
      <c r="F62" s="18">
        <f t="shared" si="5"/>
        <v>0</v>
      </c>
      <c r="G62" s="18">
        <f t="shared" si="5"/>
        <v>0</v>
      </c>
      <c r="H62">
        <f t="shared" si="1"/>
        <v>0</v>
      </c>
      <c r="I62">
        <f t="shared" si="2"/>
        <v>0</v>
      </c>
      <c r="J62">
        <f t="shared" si="3"/>
        <v>0</v>
      </c>
      <c r="K62">
        <f t="shared" si="4"/>
        <v>1</v>
      </c>
    </row>
    <row r="63" spans="2:15" ht="13.5" thickBot="1">
      <c r="B63" s="17">
        <v>61</v>
      </c>
      <c r="C63" s="18"/>
      <c r="D63" s="18"/>
      <c r="E63" s="18"/>
      <c r="F63" s="18">
        <f t="shared" si="5"/>
        <v>0</v>
      </c>
      <c r="G63" s="18">
        <f t="shared" si="5"/>
        <v>0</v>
      </c>
      <c r="H63">
        <f t="shared" si="1"/>
        <v>0</v>
      </c>
      <c r="I63">
        <f t="shared" si="2"/>
        <v>0</v>
      </c>
      <c r="J63">
        <f t="shared" si="3"/>
        <v>0</v>
      </c>
      <c r="K63">
        <f t="shared" si="4"/>
        <v>1</v>
      </c>
    </row>
    <row r="64" spans="2:15" ht="13.5" thickBot="1">
      <c r="B64" s="17">
        <v>62</v>
      </c>
      <c r="C64" s="18" t="s">
        <v>75</v>
      </c>
      <c r="D64" s="18" t="s">
        <v>13</v>
      </c>
      <c r="E64" s="18" t="s">
        <v>22</v>
      </c>
      <c r="F64" s="18">
        <f t="shared" si="5"/>
        <v>0</v>
      </c>
      <c r="G64" s="18">
        <f t="shared" si="5"/>
        <v>1</v>
      </c>
      <c r="H64">
        <f t="shared" si="1"/>
        <v>0</v>
      </c>
      <c r="I64">
        <f t="shared" si="2"/>
        <v>0</v>
      </c>
      <c r="J64">
        <f t="shared" si="3"/>
        <v>1</v>
      </c>
      <c r="K64">
        <f t="shared" si="4"/>
        <v>0</v>
      </c>
    </row>
    <row r="65" spans="2:11" ht="13.5" thickBot="1">
      <c r="B65" s="17">
        <v>63</v>
      </c>
      <c r="C65" s="18" t="s">
        <v>76</v>
      </c>
      <c r="D65" s="18" t="s">
        <v>13</v>
      </c>
      <c r="E65" s="18" t="s">
        <v>13</v>
      </c>
      <c r="F65" s="18">
        <f t="shared" si="5"/>
        <v>0</v>
      </c>
      <c r="G65" s="18">
        <f t="shared" si="5"/>
        <v>0</v>
      </c>
      <c r="H65">
        <f t="shared" si="1"/>
        <v>0</v>
      </c>
      <c r="I65">
        <f t="shared" si="2"/>
        <v>0</v>
      </c>
      <c r="J65">
        <f t="shared" si="3"/>
        <v>0</v>
      </c>
      <c r="K65">
        <f t="shared" si="4"/>
        <v>1</v>
      </c>
    </row>
    <row r="66" spans="2:11" ht="13.5" thickBot="1">
      <c r="B66" s="17">
        <v>64</v>
      </c>
      <c r="C66" s="18"/>
      <c r="D66" s="18"/>
      <c r="E66" s="18"/>
      <c r="F66" s="18">
        <f t="shared" si="5"/>
        <v>0</v>
      </c>
      <c r="G66" s="18">
        <f t="shared" si="5"/>
        <v>0</v>
      </c>
      <c r="H66">
        <f t="shared" si="1"/>
        <v>0</v>
      </c>
      <c r="I66">
        <f t="shared" si="2"/>
        <v>0</v>
      </c>
      <c r="J66">
        <f t="shared" si="3"/>
        <v>0</v>
      </c>
      <c r="K66">
        <f t="shared" si="4"/>
        <v>1</v>
      </c>
    </row>
    <row r="67" spans="2:11" ht="13.5" thickBot="1">
      <c r="B67" s="17">
        <v>65</v>
      </c>
      <c r="C67" s="18"/>
      <c r="D67" s="18"/>
      <c r="E67" s="18"/>
      <c r="F67" s="18">
        <f t="shared" si="5"/>
        <v>0</v>
      </c>
      <c r="G67" s="18">
        <f t="shared" si="5"/>
        <v>0</v>
      </c>
      <c r="H67">
        <f t="shared" ref="H67:H130" si="6">IF(AND(F67,G67),1,0)</f>
        <v>0</v>
      </c>
      <c r="I67">
        <f t="shared" ref="I67:I130" si="7">IF(AND(F67,(NOT(G67))),1,0)</f>
        <v>0</v>
      </c>
      <c r="J67">
        <f t="shared" ref="J67:J130" si="8">IF(AND(NOT(F67),G67),1,0)</f>
        <v>0</v>
      </c>
      <c r="K67">
        <f t="shared" ref="K67:K130" si="9">IF(AND((NOT(F67)),(NOT(G67))),1,0)</f>
        <v>1</v>
      </c>
    </row>
    <row r="68" spans="2:11" ht="13.5" thickBot="1">
      <c r="B68" s="17">
        <v>66</v>
      </c>
      <c r="C68" s="18" t="s">
        <v>77</v>
      </c>
      <c r="D68" s="18" t="s">
        <v>13</v>
      </c>
      <c r="E68" s="18" t="s">
        <v>22</v>
      </c>
      <c r="F68" s="18">
        <f t="shared" ref="F68:G131" si="10">IF(D68="YES",1,0)</f>
        <v>0</v>
      </c>
      <c r="G68" s="18">
        <f t="shared" si="10"/>
        <v>1</v>
      </c>
      <c r="H68">
        <f t="shared" si="6"/>
        <v>0</v>
      </c>
      <c r="I68">
        <f t="shared" si="7"/>
        <v>0</v>
      </c>
      <c r="J68">
        <f t="shared" si="8"/>
        <v>1</v>
      </c>
      <c r="K68">
        <f t="shared" si="9"/>
        <v>0</v>
      </c>
    </row>
    <row r="69" spans="2:11" ht="13.5" thickBot="1">
      <c r="B69" s="17">
        <v>67</v>
      </c>
      <c r="C69" s="18" t="s">
        <v>78</v>
      </c>
      <c r="D69" s="18" t="s">
        <v>13</v>
      </c>
      <c r="E69" s="18" t="s">
        <v>22</v>
      </c>
      <c r="F69" s="18">
        <f t="shared" si="10"/>
        <v>0</v>
      </c>
      <c r="G69" s="18">
        <f t="shared" si="10"/>
        <v>1</v>
      </c>
      <c r="H69">
        <f t="shared" si="6"/>
        <v>0</v>
      </c>
      <c r="I69">
        <f t="shared" si="7"/>
        <v>0</v>
      </c>
      <c r="J69">
        <f t="shared" si="8"/>
        <v>1</v>
      </c>
      <c r="K69">
        <f t="shared" si="9"/>
        <v>0</v>
      </c>
    </row>
    <row r="70" spans="2:11" ht="13.5" thickBot="1">
      <c r="B70" s="17">
        <v>68</v>
      </c>
      <c r="C70" s="18" t="s">
        <v>79</v>
      </c>
      <c r="D70" s="18" t="s">
        <v>22</v>
      </c>
      <c r="E70" s="18" t="s">
        <v>22</v>
      </c>
      <c r="F70" s="18">
        <f t="shared" si="10"/>
        <v>1</v>
      </c>
      <c r="G70" s="18">
        <f t="shared" si="10"/>
        <v>1</v>
      </c>
      <c r="H70">
        <f t="shared" si="6"/>
        <v>1</v>
      </c>
      <c r="I70">
        <f t="shared" si="7"/>
        <v>0</v>
      </c>
      <c r="J70">
        <f t="shared" si="8"/>
        <v>0</v>
      </c>
      <c r="K70">
        <f t="shared" si="9"/>
        <v>0</v>
      </c>
    </row>
    <row r="71" spans="2:11" ht="13.5" thickBot="1">
      <c r="B71" s="17">
        <v>69</v>
      </c>
      <c r="C71" s="18" t="s">
        <v>80</v>
      </c>
      <c r="D71" s="18" t="s">
        <v>22</v>
      </c>
      <c r="E71" s="18" t="s">
        <v>22</v>
      </c>
      <c r="F71" s="18">
        <f t="shared" si="10"/>
        <v>1</v>
      </c>
      <c r="G71" s="18">
        <f t="shared" si="10"/>
        <v>1</v>
      </c>
      <c r="H71">
        <f t="shared" si="6"/>
        <v>1</v>
      </c>
      <c r="I71">
        <f t="shared" si="7"/>
        <v>0</v>
      </c>
      <c r="J71">
        <f t="shared" si="8"/>
        <v>0</v>
      </c>
      <c r="K71">
        <f t="shared" si="9"/>
        <v>0</v>
      </c>
    </row>
    <row r="72" spans="2:11" ht="13.5" thickBot="1">
      <c r="B72" s="17">
        <v>70</v>
      </c>
      <c r="C72" s="18" t="s">
        <v>80</v>
      </c>
      <c r="D72" s="18" t="s">
        <v>22</v>
      </c>
      <c r="E72" s="18" t="s">
        <v>22</v>
      </c>
      <c r="F72" s="18">
        <f t="shared" si="10"/>
        <v>1</v>
      </c>
      <c r="G72" s="18">
        <f t="shared" si="10"/>
        <v>1</v>
      </c>
      <c r="H72">
        <f t="shared" si="6"/>
        <v>1</v>
      </c>
      <c r="I72">
        <f t="shared" si="7"/>
        <v>0</v>
      </c>
      <c r="J72">
        <f t="shared" si="8"/>
        <v>0</v>
      </c>
      <c r="K72">
        <f t="shared" si="9"/>
        <v>0</v>
      </c>
    </row>
    <row r="73" spans="2:11" ht="13.5" thickBot="1">
      <c r="B73" s="17">
        <v>71</v>
      </c>
      <c r="C73" s="18" t="s">
        <v>80</v>
      </c>
      <c r="D73" s="18" t="s">
        <v>22</v>
      </c>
      <c r="E73" s="18" t="s">
        <v>22</v>
      </c>
      <c r="F73" s="18">
        <f t="shared" si="10"/>
        <v>1</v>
      </c>
      <c r="G73" s="18">
        <f t="shared" si="10"/>
        <v>1</v>
      </c>
      <c r="H73">
        <f t="shared" si="6"/>
        <v>1</v>
      </c>
      <c r="I73">
        <f t="shared" si="7"/>
        <v>0</v>
      </c>
      <c r="J73">
        <f t="shared" si="8"/>
        <v>0</v>
      </c>
      <c r="K73">
        <f t="shared" si="9"/>
        <v>0</v>
      </c>
    </row>
    <row r="74" spans="2:11" ht="13.5" thickBot="1">
      <c r="B74" s="17">
        <v>72</v>
      </c>
      <c r="C74" s="18" t="s">
        <v>80</v>
      </c>
      <c r="D74" s="18" t="s">
        <v>13</v>
      </c>
      <c r="E74" s="18" t="s">
        <v>22</v>
      </c>
      <c r="F74" s="18">
        <f t="shared" si="10"/>
        <v>0</v>
      </c>
      <c r="G74" s="18">
        <f t="shared" si="10"/>
        <v>1</v>
      </c>
      <c r="H74">
        <f t="shared" si="6"/>
        <v>0</v>
      </c>
      <c r="I74">
        <f t="shared" si="7"/>
        <v>0</v>
      </c>
      <c r="J74">
        <f t="shared" si="8"/>
        <v>1</v>
      </c>
      <c r="K74">
        <f t="shared" si="9"/>
        <v>0</v>
      </c>
    </row>
    <row r="75" spans="2:11" ht="13.5" thickBot="1">
      <c r="B75" s="17">
        <v>73</v>
      </c>
      <c r="C75" s="18" t="s">
        <v>81</v>
      </c>
      <c r="D75" s="18" t="s">
        <v>22</v>
      </c>
      <c r="E75" s="18" t="s">
        <v>22</v>
      </c>
      <c r="F75" s="18">
        <f t="shared" si="10"/>
        <v>1</v>
      </c>
      <c r="G75" s="18">
        <f t="shared" si="10"/>
        <v>1</v>
      </c>
      <c r="H75">
        <f t="shared" si="6"/>
        <v>1</v>
      </c>
      <c r="I75">
        <f t="shared" si="7"/>
        <v>0</v>
      </c>
      <c r="J75">
        <f t="shared" si="8"/>
        <v>0</v>
      </c>
      <c r="K75">
        <f t="shared" si="9"/>
        <v>0</v>
      </c>
    </row>
    <row r="76" spans="2:11" ht="13.5" thickBot="1">
      <c r="B76" s="17">
        <v>74</v>
      </c>
      <c r="C76" s="18" t="s">
        <v>81</v>
      </c>
      <c r="D76" s="18" t="s">
        <v>22</v>
      </c>
      <c r="E76" s="18" t="s">
        <v>22</v>
      </c>
      <c r="F76" s="18">
        <f t="shared" si="10"/>
        <v>1</v>
      </c>
      <c r="G76" s="18">
        <f t="shared" si="10"/>
        <v>1</v>
      </c>
      <c r="H76">
        <f t="shared" si="6"/>
        <v>1</v>
      </c>
      <c r="I76">
        <f t="shared" si="7"/>
        <v>0</v>
      </c>
      <c r="J76">
        <f t="shared" si="8"/>
        <v>0</v>
      </c>
      <c r="K76">
        <f t="shared" si="9"/>
        <v>0</v>
      </c>
    </row>
    <row r="77" spans="2:11" ht="13.5" thickBot="1">
      <c r="B77" s="17">
        <v>75</v>
      </c>
      <c r="C77" s="18" t="s">
        <v>81</v>
      </c>
      <c r="D77" s="18" t="s">
        <v>22</v>
      </c>
      <c r="E77" s="18" t="s">
        <v>22</v>
      </c>
      <c r="F77" s="18">
        <f t="shared" si="10"/>
        <v>1</v>
      </c>
      <c r="G77" s="18">
        <f t="shared" si="10"/>
        <v>1</v>
      </c>
      <c r="H77">
        <f t="shared" si="6"/>
        <v>1</v>
      </c>
      <c r="I77">
        <f t="shared" si="7"/>
        <v>0</v>
      </c>
      <c r="J77">
        <f t="shared" si="8"/>
        <v>0</v>
      </c>
      <c r="K77">
        <f t="shared" si="9"/>
        <v>0</v>
      </c>
    </row>
    <row r="78" spans="2:11" ht="13.5" thickBot="1">
      <c r="B78" s="17">
        <v>76</v>
      </c>
      <c r="C78" s="18" t="s">
        <v>81</v>
      </c>
      <c r="D78" s="18" t="s">
        <v>13</v>
      </c>
      <c r="E78" s="18" t="s">
        <v>22</v>
      </c>
      <c r="F78" s="18">
        <f t="shared" si="10"/>
        <v>0</v>
      </c>
      <c r="G78" s="18">
        <f t="shared" si="10"/>
        <v>1</v>
      </c>
      <c r="H78">
        <f t="shared" si="6"/>
        <v>0</v>
      </c>
      <c r="I78">
        <f t="shared" si="7"/>
        <v>0</v>
      </c>
      <c r="J78">
        <f t="shared" si="8"/>
        <v>1</v>
      </c>
      <c r="K78">
        <f t="shared" si="9"/>
        <v>0</v>
      </c>
    </row>
    <row r="79" spans="2:11" ht="13.5" thickBot="1">
      <c r="B79" s="17">
        <v>77</v>
      </c>
      <c r="C79" s="18" t="s">
        <v>82</v>
      </c>
      <c r="D79" s="18" t="s">
        <v>22</v>
      </c>
      <c r="E79" s="18" t="s">
        <v>22</v>
      </c>
      <c r="F79" s="18">
        <f t="shared" si="10"/>
        <v>1</v>
      </c>
      <c r="G79" s="18">
        <f t="shared" si="10"/>
        <v>1</v>
      </c>
      <c r="H79">
        <f t="shared" si="6"/>
        <v>1</v>
      </c>
      <c r="I79">
        <f t="shared" si="7"/>
        <v>0</v>
      </c>
      <c r="J79">
        <f t="shared" si="8"/>
        <v>0</v>
      </c>
      <c r="K79">
        <f t="shared" si="9"/>
        <v>0</v>
      </c>
    </row>
    <row r="80" spans="2:11" ht="13.5" thickBot="1">
      <c r="B80" s="17">
        <v>78</v>
      </c>
      <c r="C80" s="18" t="s">
        <v>82</v>
      </c>
      <c r="D80" s="18" t="s">
        <v>13</v>
      </c>
      <c r="E80" s="18" t="s">
        <v>22</v>
      </c>
      <c r="F80" s="18">
        <f t="shared" si="10"/>
        <v>0</v>
      </c>
      <c r="G80" s="18">
        <f t="shared" si="10"/>
        <v>1</v>
      </c>
      <c r="H80">
        <f t="shared" si="6"/>
        <v>0</v>
      </c>
      <c r="I80">
        <f t="shared" si="7"/>
        <v>0</v>
      </c>
      <c r="J80">
        <f t="shared" si="8"/>
        <v>1</v>
      </c>
      <c r="K80">
        <f t="shared" si="9"/>
        <v>0</v>
      </c>
    </row>
    <row r="81" spans="2:11" ht="13.5" thickBot="1">
      <c r="B81" s="17">
        <v>79</v>
      </c>
      <c r="C81" s="18" t="s">
        <v>82</v>
      </c>
      <c r="D81" s="18" t="s">
        <v>22</v>
      </c>
      <c r="E81" s="18" t="s">
        <v>22</v>
      </c>
      <c r="F81" s="18">
        <f t="shared" si="10"/>
        <v>1</v>
      </c>
      <c r="G81" s="18">
        <f t="shared" si="10"/>
        <v>1</v>
      </c>
      <c r="H81">
        <f t="shared" si="6"/>
        <v>1</v>
      </c>
      <c r="I81">
        <f t="shared" si="7"/>
        <v>0</v>
      </c>
      <c r="J81">
        <f t="shared" si="8"/>
        <v>0</v>
      </c>
      <c r="K81">
        <f t="shared" si="9"/>
        <v>0</v>
      </c>
    </row>
    <row r="82" spans="2:11" ht="13.5" thickBot="1">
      <c r="B82" s="17">
        <v>80</v>
      </c>
      <c r="C82" s="18" t="s">
        <v>82</v>
      </c>
      <c r="D82" s="18" t="s">
        <v>22</v>
      </c>
      <c r="E82" s="18" t="s">
        <v>22</v>
      </c>
      <c r="F82" s="18">
        <f t="shared" si="10"/>
        <v>1</v>
      </c>
      <c r="G82" s="18">
        <f t="shared" si="10"/>
        <v>1</v>
      </c>
      <c r="H82">
        <f t="shared" si="6"/>
        <v>1</v>
      </c>
      <c r="I82">
        <f t="shared" si="7"/>
        <v>0</v>
      </c>
      <c r="J82">
        <f t="shared" si="8"/>
        <v>0</v>
      </c>
      <c r="K82">
        <f t="shared" si="9"/>
        <v>0</v>
      </c>
    </row>
    <row r="83" spans="2:11" ht="13.5" thickBot="1">
      <c r="B83" s="17">
        <v>81</v>
      </c>
      <c r="C83" s="18" t="s">
        <v>83</v>
      </c>
      <c r="D83" s="18" t="s">
        <v>22</v>
      </c>
      <c r="E83" s="18" t="s">
        <v>13</v>
      </c>
      <c r="F83" s="18">
        <f t="shared" si="10"/>
        <v>1</v>
      </c>
      <c r="G83" s="18">
        <f t="shared" si="10"/>
        <v>0</v>
      </c>
      <c r="H83">
        <f t="shared" si="6"/>
        <v>0</v>
      </c>
      <c r="I83">
        <f t="shared" si="7"/>
        <v>1</v>
      </c>
      <c r="J83">
        <f t="shared" si="8"/>
        <v>0</v>
      </c>
      <c r="K83">
        <f t="shared" si="9"/>
        <v>0</v>
      </c>
    </row>
    <row r="84" spans="2:11" ht="13.5" thickBot="1">
      <c r="B84" s="17">
        <v>82</v>
      </c>
      <c r="C84" s="19">
        <v>39815</v>
      </c>
      <c r="D84" s="18" t="s">
        <v>13</v>
      </c>
      <c r="E84" s="18" t="s">
        <v>22</v>
      </c>
      <c r="F84" s="18">
        <f t="shared" si="10"/>
        <v>0</v>
      </c>
      <c r="G84" s="18">
        <f t="shared" si="10"/>
        <v>1</v>
      </c>
      <c r="H84">
        <f t="shared" si="6"/>
        <v>0</v>
      </c>
      <c r="I84">
        <f t="shared" si="7"/>
        <v>0</v>
      </c>
      <c r="J84">
        <f t="shared" si="8"/>
        <v>1</v>
      </c>
      <c r="K84">
        <f t="shared" si="9"/>
        <v>0</v>
      </c>
    </row>
    <row r="85" spans="2:11" ht="13.5" thickBot="1">
      <c r="B85" s="17">
        <v>83</v>
      </c>
      <c r="C85" s="19">
        <v>39846</v>
      </c>
      <c r="D85" s="18" t="s">
        <v>13</v>
      </c>
      <c r="E85" s="18" t="s">
        <v>13</v>
      </c>
      <c r="F85" s="18">
        <f t="shared" si="10"/>
        <v>0</v>
      </c>
      <c r="G85" s="18">
        <f t="shared" si="10"/>
        <v>0</v>
      </c>
      <c r="H85">
        <f t="shared" si="6"/>
        <v>0</v>
      </c>
      <c r="I85">
        <f t="shared" si="7"/>
        <v>0</v>
      </c>
      <c r="J85">
        <f t="shared" si="8"/>
        <v>0</v>
      </c>
      <c r="K85">
        <f t="shared" si="9"/>
        <v>1</v>
      </c>
    </row>
    <row r="86" spans="2:11" ht="13.5" thickBot="1">
      <c r="B86" s="17">
        <v>84</v>
      </c>
      <c r="C86" s="19">
        <v>39874</v>
      </c>
      <c r="D86" s="18" t="s">
        <v>13</v>
      </c>
      <c r="E86" s="18" t="s">
        <v>22</v>
      </c>
      <c r="F86" s="18">
        <f t="shared" si="10"/>
        <v>0</v>
      </c>
      <c r="G86" s="18">
        <f t="shared" si="10"/>
        <v>1</v>
      </c>
      <c r="H86">
        <f t="shared" si="6"/>
        <v>0</v>
      </c>
      <c r="I86">
        <f t="shared" si="7"/>
        <v>0</v>
      </c>
      <c r="J86">
        <f t="shared" si="8"/>
        <v>1</v>
      </c>
      <c r="K86">
        <f t="shared" si="9"/>
        <v>0</v>
      </c>
    </row>
    <row r="87" spans="2:11" ht="13.5" thickBot="1">
      <c r="B87" s="17">
        <v>85</v>
      </c>
      <c r="C87" s="19">
        <v>39905</v>
      </c>
      <c r="D87" s="18" t="s">
        <v>22</v>
      </c>
      <c r="E87" s="18" t="s">
        <v>22</v>
      </c>
      <c r="F87" s="18">
        <f t="shared" si="10"/>
        <v>1</v>
      </c>
      <c r="G87" s="18">
        <f t="shared" si="10"/>
        <v>1</v>
      </c>
      <c r="H87">
        <f t="shared" si="6"/>
        <v>1</v>
      </c>
      <c r="I87">
        <f t="shared" si="7"/>
        <v>0</v>
      </c>
      <c r="J87">
        <f t="shared" si="8"/>
        <v>0</v>
      </c>
      <c r="K87">
        <f t="shared" si="9"/>
        <v>0</v>
      </c>
    </row>
    <row r="88" spans="2:11" ht="13.5" thickBot="1">
      <c r="B88" s="17">
        <v>86</v>
      </c>
      <c r="C88" s="19">
        <v>39935</v>
      </c>
      <c r="D88" s="18" t="s">
        <v>22</v>
      </c>
      <c r="E88" s="18" t="s">
        <v>13</v>
      </c>
      <c r="F88" s="18">
        <f t="shared" si="10"/>
        <v>1</v>
      </c>
      <c r="G88" s="18">
        <f t="shared" si="10"/>
        <v>0</v>
      </c>
      <c r="H88">
        <f t="shared" si="6"/>
        <v>0</v>
      </c>
      <c r="I88">
        <f t="shared" si="7"/>
        <v>1</v>
      </c>
      <c r="J88">
        <f t="shared" si="8"/>
        <v>0</v>
      </c>
      <c r="K88">
        <f t="shared" si="9"/>
        <v>0</v>
      </c>
    </row>
    <row r="89" spans="2:11" ht="13.5" thickBot="1">
      <c r="B89" s="17">
        <v>87</v>
      </c>
      <c r="C89" s="18" t="s">
        <v>84</v>
      </c>
      <c r="D89" s="18" t="s">
        <v>13</v>
      </c>
      <c r="E89" s="18" t="s">
        <v>13</v>
      </c>
      <c r="F89" s="18">
        <f t="shared" si="10"/>
        <v>0</v>
      </c>
      <c r="G89" s="18">
        <f t="shared" si="10"/>
        <v>0</v>
      </c>
      <c r="H89">
        <f t="shared" si="6"/>
        <v>0</v>
      </c>
      <c r="I89">
        <f t="shared" si="7"/>
        <v>0</v>
      </c>
      <c r="J89">
        <f t="shared" si="8"/>
        <v>0</v>
      </c>
      <c r="K89">
        <f t="shared" si="9"/>
        <v>1</v>
      </c>
    </row>
    <row r="90" spans="2:11" ht="13.5" thickBot="1">
      <c r="B90" s="17">
        <v>88</v>
      </c>
      <c r="C90" s="18"/>
      <c r="D90" s="18"/>
      <c r="E90" s="18"/>
      <c r="F90" s="18">
        <f t="shared" si="10"/>
        <v>0</v>
      </c>
      <c r="G90" s="18">
        <f t="shared" si="10"/>
        <v>0</v>
      </c>
      <c r="H90">
        <f t="shared" si="6"/>
        <v>0</v>
      </c>
      <c r="I90">
        <f t="shared" si="7"/>
        <v>0</v>
      </c>
      <c r="J90">
        <f t="shared" si="8"/>
        <v>0</v>
      </c>
      <c r="K90">
        <f t="shared" si="9"/>
        <v>1</v>
      </c>
    </row>
    <row r="91" spans="2:11" ht="13.5" thickBot="1">
      <c r="B91" s="17">
        <v>89</v>
      </c>
      <c r="C91" s="18"/>
      <c r="D91" s="18"/>
      <c r="E91" s="18"/>
      <c r="F91" s="18">
        <f t="shared" si="10"/>
        <v>0</v>
      </c>
      <c r="G91" s="18">
        <f t="shared" si="10"/>
        <v>0</v>
      </c>
      <c r="H91">
        <f t="shared" si="6"/>
        <v>0</v>
      </c>
      <c r="I91">
        <f t="shared" si="7"/>
        <v>0</v>
      </c>
      <c r="J91">
        <f t="shared" si="8"/>
        <v>0</v>
      </c>
      <c r="K91">
        <f t="shared" si="9"/>
        <v>1</v>
      </c>
    </row>
    <row r="92" spans="2:11" ht="13.5" thickBot="1">
      <c r="B92" s="17">
        <v>90</v>
      </c>
      <c r="C92" s="18"/>
      <c r="D92" s="18"/>
      <c r="E92" s="18"/>
      <c r="F92" s="18">
        <f t="shared" si="10"/>
        <v>0</v>
      </c>
      <c r="G92" s="18">
        <f t="shared" si="10"/>
        <v>0</v>
      </c>
      <c r="H92">
        <f t="shared" si="6"/>
        <v>0</v>
      </c>
      <c r="I92">
        <f t="shared" si="7"/>
        <v>0</v>
      </c>
      <c r="J92">
        <f t="shared" si="8"/>
        <v>0</v>
      </c>
      <c r="K92">
        <f t="shared" si="9"/>
        <v>1</v>
      </c>
    </row>
    <row r="93" spans="2:11" ht="13.5" thickBot="1">
      <c r="B93" s="17">
        <v>91</v>
      </c>
      <c r="C93" s="18"/>
      <c r="D93" s="18"/>
      <c r="E93" s="18"/>
      <c r="F93" s="18">
        <f t="shared" si="10"/>
        <v>0</v>
      </c>
      <c r="G93" s="18">
        <f t="shared" si="10"/>
        <v>0</v>
      </c>
      <c r="H93">
        <f t="shared" si="6"/>
        <v>0</v>
      </c>
      <c r="I93">
        <f t="shared" si="7"/>
        <v>0</v>
      </c>
      <c r="J93">
        <f t="shared" si="8"/>
        <v>0</v>
      </c>
      <c r="K93">
        <f t="shared" si="9"/>
        <v>1</v>
      </c>
    </row>
    <row r="94" spans="2:11" ht="13.5" thickBot="1">
      <c r="B94" s="17">
        <v>92</v>
      </c>
      <c r="C94" s="18"/>
      <c r="D94" s="18"/>
      <c r="E94" s="18"/>
      <c r="F94" s="18">
        <f t="shared" si="10"/>
        <v>0</v>
      </c>
      <c r="G94" s="18">
        <f t="shared" si="10"/>
        <v>0</v>
      </c>
      <c r="H94">
        <f t="shared" si="6"/>
        <v>0</v>
      </c>
      <c r="I94">
        <f t="shared" si="7"/>
        <v>0</v>
      </c>
      <c r="J94">
        <f t="shared" si="8"/>
        <v>0</v>
      </c>
      <c r="K94">
        <f t="shared" si="9"/>
        <v>1</v>
      </c>
    </row>
    <row r="95" spans="2:11" ht="13.5" thickBot="1">
      <c r="B95" s="17">
        <v>93</v>
      </c>
      <c r="C95" s="20">
        <v>40149</v>
      </c>
      <c r="D95" s="18" t="s">
        <v>13</v>
      </c>
      <c r="E95" s="18" t="s">
        <v>22</v>
      </c>
      <c r="F95" s="18">
        <f t="shared" si="10"/>
        <v>0</v>
      </c>
      <c r="G95" s="18">
        <f t="shared" si="10"/>
        <v>1</v>
      </c>
      <c r="H95">
        <f t="shared" si="6"/>
        <v>0</v>
      </c>
      <c r="I95">
        <f t="shared" si="7"/>
        <v>0</v>
      </c>
      <c r="J95">
        <f t="shared" si="8"/>
        <v>1</v>
      </c>
      <c r="K95">
        <f t="shared" si="9"/>
        <v>0</v>
      </c>
    </row>
    <row r="96" spans="2:11" ht="13.5" thickBot="1">
      <c r="B96" s="17">
        <v>94</v>
      </c>
      <c r="C96" s="18" t="s">
        <v>85</v>
      </c>
      <c r="D96" s="18" t="s">
        <v>13</v>
      </c>
      <c r="E96" s="18" t="s">
        <v>13</v>
      </c>
      <c r="F96" s="18">
        <f t="shared" si="10"/>
        <v>0</v>
      </c>
      <c r="G96" s="18">
        <f t="shared" si="10"/>
        <v>0</v>
      </c>
      <c r="H96">
        <f t="shared" si="6"/>
        <v>0</v>
      </c>
      <c r="I96">
        <f t="shared" si="7"/>
        <v>0</v>
      </c>
      <c r="J96">
        <f t="shared" si="8"/>
        <v>0</v>
      </c>
      <c r="K96">
        <f t="shared" si="9"/>
        <v>1</v>
      </c>
    </row>
    <row r="97" spans="2:11" ht="13.5" thickBot="1">
      <c r="B97" s="17">
        <v>95</v>
      </c>
      <c r="C97" s="18"/>
      <c r="D97" s="18"/>
      <c r="E97" s="18"/>
      <c r="F97" s="18">
        <f t="shared" si="10"/>
        <v>0</v>
      </c>
      <c r="G97" s="18">
        <f t="shared" si="10"/>
        <v>0</v>
      </c>
      <c r="H97">
        <f t="shared" si="6"/>
        <v>0</v>
      </c>
      <c r="I97">
        <f t="shared" si="7"/>
        <v>0</v>
      </c>
      <c r="J97">
        <f t="shared" si="8"/>
        <v>0</v>
      </c>
      <c r="K97">
        <f t="shared" si="9"/>
        <v>1</v>
      </c>
    </row>
    <row r="98" spans="2:11" ht="13.5" thickBot="1">
      <c r="B98" s="17">
        <v>96</v>
      </c>
      <c r="C98" s="18"/>
      <c r="D98" s="18"/>
      <c r="E98" s="18"/>
      <c r="F98" s="18">
        <f t="shared" si="10"/>
        <v>0</v>
      </c>
      <c r="G98" s="18">
        <f t="shared" si="10"/>
        <v>0</v>
      </c>
      <c r="H98">
        <f t="shared" si="6"/>
        <v>0</v>
      </c>
      <c r="I98">
        <f t="shared" si="7"/>
        <v>0</v>
      </c>
      <c r="J98">
        <f t="shared" si="8"/>
        <v>0</v>
      </c>
      <c r="K98">
        <f t="shared" si="9"/>
        <v>1</v>
      </c>
    </row>
    <row r="99" spans="2:11" ht="13.5" thickBot="1">
      <c r="B99" s="17">
        <v>97</v>
      </c>
      <c r="C99" s="18" t="s">
        <v>86</v>
      </c>
      <c r="D99" s="18" t="s">
        <v>13</v>
      </c>
      <c r="E99" s="18" t="s">
        <v>22</v>
      </c>
      <c r="F99" s="18">
        <f t="shared" si="10"/>
        <v>0</v>
      </c>
      <c r="G99" s="18">
        <f t="shared" si="10"/>
        <v>1</v>
      </c>
      <c r="H99">
        <f t="shared" si="6"/>
        <v>0</v>
      </c>
      <c r="I99">
        <f t="shared" si="7"/>
        <v>0</v>
      </c>
      <c r="J99">
        <f t="shared" si="8"/>
        <v>1</v>
      </c>
      <c r="K99">
        <f t="shared" si="9"/>
        <v>0</v>
      </c>
    </row>
    <row r="100" spans="2:11" ht="13.5" thickBot="1">
      <c r="B100" s="17">
        <v>98</v>
      </c>
      <c r="C100" s="18" t="s">
        <v>87</v>
      </c>
      <c r="D100" s="18" t="s">
        <v>13</v>
      </c>
      <c r="E100" s="18" t="s">
        <v>22</v>
      </c>
      <c r="F100" s="18">
        <f t="shared" si="10"/>
        <v>0</v>
      </c>
      <c r="G100" s="18">
        <f t="shared" si="10"/>
        <v>1</v>
      </c>
      <c r="H100">
        <f t="shared" si="6"/>
        <v>0</v>
      </c>
      <c r="I100">
        <f t="shared" si="7"/>
        <v>0</v>
      </c>
      <c r="J100">
        <f t="shared" si="8"/>
        <v>1</v>
      </c>
      <c r="K100">
        <f t="shared" si="9"/>
        <v>0</v>
      </c>
    </row>
    <row r="101" spans="2:11" ht="13.5" thickBot="1">
      <c r="B101" s="17">
        <v>99</v>
      </c>
      <c r="C101" s="18" t="s">
        <v>88</v>
      </c>
      <c r="D101" s="18" t="s">
        <v>13</v>
      </c>
      <c r="E101" s="18" t="s">
        <v>13</v>
      </c>
      <c r="F101" s="18">
        <f t="shared" si="10"/>
        <v>0</v>
      </c>
      <c r="G101" s="18">
        <f t="shared" si="10"/>
        <v>0</v>
      </c>
      <c r="H101">
        <f t="shared" si="6"/>
        <v>0</v>
      </c>
      <c r="I101">
        <f t="shared" si="7"/>
        <v>0</v>
      </c>
      <c r="J101">
        <f t="shared" si="8"/>
        <v>0</v>
      </c>
      <c r="K101">
        <f t="shared" si="9"/>
        <v>1</v>
      </c>
    </row>
    <row r="102" spans="2:11" ht="13.5" thickBot="1">
      <c r="B102" s="17">
        <v>100</v>
      </c>
      <c r="C102" s="18"/>
      <c r="D102" s="18"/>
      <c r="E102" s="18"/>
      <c r="F102" s="18">
        <f t="shared" si="10"/>
        <v>0</v>
      </c>
      <c r="G102" s="18">
        <f t="shared" si="10"/>
        <v>0</v>
      </c>
      <c r="H102">
        <f t="shared" si="6"/>
        <v>0</v>
      </c>
      <c r="I102">
        <f t="shared" si="7"/>
        <v>0</v>
      </c>
      <c r="J102">
        <f t="shared" si="8"/>
        <v>0</v>
      </c>
      <c r="K102">
        <f t="shared" si="9"/>
        <v>1</v>
      </c>
    </row>
    <row r="103" spans="2:11" ht="13.5" thickBot="1">
      <c r="B103" s="17">
        <v>101</v>
      </c>
      <c r="C103" s="18"/>
      <c r="D103" s="18"/>
      <c r="E103" s="18"/>
      <c r="F103" s="18">
        <f t="shared" si="10"/>
        <v>0</v>
      </c>
      <c r="G103" s="18">
        <f t="shared" si="10"/>
        <v>0</v>
      </c>
      <c r="H103">
        <f t="shared" si="6"/>
        <v>0</v>
      </c>
      <c r="I103">
        <f t="shared" si="7"/>
        <v>0</v>
      </c>
      <c r="J103">
        <f t="shared" si="8"/>
        <v>0</v>
      </c>
      <c r="K103">
        <f t="shared" si="9"/>
        <v>1</v>
      </c>
    </row>
    <row r="104" spans="2:11" ht="13.5" thickBot="1">
      <c r="B104" s="17">
        <v>102</v>
      </c>
      <c r="C104" s="18"/>
      <c r="D104" s="18"/>
      <c r="E104" s="18"/>
      <c r="F104" s="18">
        <f t="shared" si="10"/>
        <v>0</v>
      </c>
      <c r="G104" s="18">
        <f t="shared" si="10"/>
        <v>0</v>
      </c>
      <c r="H104">
        <f t="shared" si="6"/>
        <v>0</v>
      </c>
      <c r="I104">
        <f t="shared" si="7"/>
        <v>0</v>
      </c>
      <c r="J104">
        <f t="shared" si="8"/>
        <v>0</v>
      </c>
      <c r="K104">
        <f t="shared" si="9"/>
        <v>1</v>
      </c>
    </row>
    <row r="105" spans="2:11" ht="13.5" thickBot="1">
      <c r="B105" s="17">
        <v>103</v>
      </c>
      <c r="C105" s="18" t="s">
        <v>89</v>
      </c>
      <c r="D105" s="18" t="s">
        <v>13</v>
      </c>
      <c r="E105" s="18" t="s">
        <v>22</v>
      </c>
      <c r="F105" s="18">
        <f t="shared" si="10"/>
        <v>0</v>
      </c>
      <c r="G105" s="18">
        <f t="shared" si="10"/>
        <v>1</v>
      </c>
      <c r="H105">
        <f t="shared" si="6"/>
        <v>0</v>
      </c>
      <c r="I105">
        <f t="shared" si="7"/>
        <v>0</v>
      </c>
      <c r="J105">
        <f t="shared" si="8"/>
        <v>1</v>
      </c>
      <c r="K105">
        <f t="shared" si="9"/>
        <v>0</v>
      </c>
    </row>
    <row r="106" spans="2:11" ht="13.5" thickBot="1">
      <c r="B106" s="17">
        <v>104</v>
      </c>
      <c r="C106" s="18" t="s">
        <v>90</v>
      </c>
      <c r="D106" s="18" t="s">
        <v>13</v>
      </c>
      <c r="E106" s="18" t="s">
        <v>13</v>
      </c>
      <c r="F106" s="18">
        <f t="shared" si="10"/>
        <v>0</v>
      </c>
      <c r="G106" s="18">
        <f t="shared" si="10"/>
        <v>0</v>
      </c>
      <c r="H106">
        <f t="shared" si="6"/>
        <v>0</v>
      </c>
      <c r="I106">
        <f t="shared" si="7"/>
        <v>0</v>
      </c>
      <c r="J106">
        <f t="shared" si="8"/>
        <v>0</v>
      </c>
      <c r="K106">
        <f t="shared" si="9"/>
        <v>1</v>
      </c>
    </row>
    <row r="107" spans="2:11" ht="13.5" thickBot="1">
      <c r="B107" s="17">
        <v>105</v>
      </c>
      <c r="C107" s="18" t="s">
        <v>91</v>
      </c>
      <c r="D107" s="18" t="s">
        <v>13</v>
      </c>
      <c r="E107" s="18" t="s">
        <v>22</v>
      </c>
      <c r="F107" s="18">
        <f t="shared" si="10"/>
        <v>0</v>
      </c>
      <c r="G107" s="18">
        <f t="shared" si="10"/>
        <v>1</v>
      </c>
      <c r="H107">
        <f t="shared" si="6"/>
        <v>0</v>
      </c>
      <c r="I107">
        <f t="shared" si="7"/>
        <v>0</v>
      </c>
      <c r="J107">
        <f t="shared" si="8"/>
        <v>1</v>
      </c>
      <c r="K107">
        <f t="shared" si="9"/>
        <v>0</v>
      </c>
    </row>
    <row r="108" spans="2:11" ht="13.5" thickBot="1">
      <c r="B108" s="17">
        <v>106</v>
      </c>
      <c r="C108" s="18" t="s">
        <v>92</v>
      </c>
      <c r="D108" s="18" t="s">
        <v>13</v>
      </c>
      <c r="E108" s="18" t="s">
        <v>13</v>
      </c>
      <c r="F108" s="18">
        <f t="shared" si="10"/>
        <v>0</v>
      </c>
      <c r="G108" s="18">
        <f t="shared" si="10"/>
        <v>0</v>
      </c>
      <c r="H108">
        <f t="shared" si="6"/>
        <v>0</v>
      </c>
      <c r="I108">
        <f t="shared" si="7"/>
        <v>0</v>
      </c>
      <c r="J108">
        <f t="shared" si="8"/>
        <v>0</v>
      </c>
      <c r="K108">
        <f t="shared" si="9"/>
        <v>1</v>
      </c>
    </row>
    <row r="109" spans="2:11" ht="13.5" thickBot="1">
      <c r="B109" s="17">
        <v>107</v>
      </c>
      <c r="C109" s="18"/>
      <c r="D109" s="18"/>
      <c r="E109" s="18"/>
      <c r="F109" s="18">
        <f t="shared" si="10"/>
        <v>0</v>
      </c>
      <c r="G109" s="18">
        <f t="shared" si="10"/>
        <v>0</v>
      </c>
      <c r="H109">
        <f t="shared" si="6"/>
        <v>0</v>
      </c>
      <c r="I109">
        <f t="shared" si="7"/>
        <v>0</v>
      </c>
      <c r="J109">
        <f t="shared" si="8"/>
        <v>0</v>
      </c>
      <c r="K109">
        <f t="shared" si="9"/>
        <v>1</v>
      </c>
    </row>
    <row r="110" spans="2:11" ht="13.5" thickBot="1">
      <c r="B110" s="17">
        <v>108</v>
      </c>
      <c r="C110" s="18"/>
      <c r="D110" s="18"/>
      <c r="E110" s="18"/>
      <c r="F110" s="18">
        <f t="shared" si="10"/>
        <v>0</v>
      </c>
      <c r="G110" s="18">
        <f t="shared" si="10"/>
        <v>0</v>
      </c>
      <c r="H110">
        <f t="shared" si="6"/>
        <v>0</v>
      </c>
      <c r="I110">
        <f t="shared" si="7"/>
        <v>0</v>
      </c>
      <c r="J110">
        <f t="shared" si="8"/>
        <v>0</v>
      </c>
      <c r="K110">
        <f t="shared" si="9"/>
        <v>1</v>
      </c>
    </row>
    <row r="111" spans="2:11" ht="13.5" thickBot="1">
      <c r="B111" s="17">
        <v>109</v>
      </c>
      <c r="C111" s="18" t="s">
        <v>93</v>
      </c>
      <c r="D111" s="18" t="s">
        <v>13</v>
      </c>
      <c r="E111" s="18" t="s">
        <v>22</v>
      </c>
      <c r="F111" s="18">
        <f t="shared" si="10"/>
        <v>0</v>
      </c>
      <c r="G111" s="18">
        <f t="shared" si="10"/>
        <v>1</v>
      </c>
      <c r="H111">
        <f t="shared" si="6"/>
        <v>0</v>
      </c>
      <c r="I111">
        <f t="shared" si="7"/>
        <v>0</v>
      </c>
      <c r="J111">
        <f t="shared" si="8"/>
        <v>1</v>
      </c>
      <c r="K111">
        <f t="shared" si="9"/>
        <v>0</v>
      </c>
    </row>
    <row r="112" spans="2:11" ht="13.5" thickBot="1">
      <c r="B112" s="17">
        <v>110</v>
      </c>
      <c r="C112" s="20">
        <v>39816</v>
      </c>
      <c r="D112" s="18" t="s">
        <v>13</v>
      </c>
      <c r="E112" s="18" t="s">
        <v>22</v>
      </c>
      <c r="F112" s="18">
        <f t="shared" si="10"/>
        <v>0</v>
      </c>
      <c r="G112" s="18">
        <f t="shared" si="10"/>
        <v>1</v>
      </c>
      <c r="H112">
        <f t="shared" si="6"/>
        <v>0</v>
      </c>
      <c r="I112">
        <f t="shared" si="7"/>
        <v>0</v>
      </c>
      <c r="J112">
        <f t="shared" si="8"/>
        <v>1</v>
      </c>
      <c r="K112">
        <f t="shared" si="9"/>
        <v>0</v>
      </c>
    </row>
    <row r="113" spans="2:11" ht="13.5" thickBot="1">
      <c r="B113" s="17">
        <v>111</v>
      </c>
      <c r="C113" s="20">
        <v>39847</v>
      </c>
      <c r="D113" s="18" t="s">
        <v>13</v>
      </c>
      <c r="E113" s="18" t="s">
        <v>13</v>
      </c>
      <c r="F113" s="18">
        <f t="shared" si="10"/>
        <v>0</v>
      </c>
      <c r="G113" s="18">
        <f t="shared" si="10"/>
        <v>0</v>
      </c>
      <c r="H113">
        <f t="shared" si="6"/>
        <v>0</v>
      </c>
      <c r="I113">
        <f t="shared" si="7"/>
        <v>0</v>
      </c>
      <c r="J113">
        <f t="shared" si="8"/>
        <v>0</v>
      </c>
      <c r="K113">
        <f t="shared" si="9"/>
        <v>1</v>
      </c>
    </row>
    <row r="114" spans="2:11" ht="13.5" thickBot="1">
      <c r="B114" s="17">
        <v>112</v>
      </c>
      <c r="C114" s="20">
        <v>39875</v>
      </c>
      <c r="D114" s="18" t="s">
        <v>22</v>
      </c>
      <c r="E114" s="18" t="s">
        <v>22</v>
      </c>
      <c r="F114" s="18">
        <f t="shared" si="10"/>
        <v>1</v>
      </c>
      <c r="G114" s="18">
        <f t="shared" si="10"/>
        <v>1</v>
      </c>
      <c r="H114">
        <f t="shared" si="6"/>
        <v>1</v>
      </c>
      <c r="I114">
        <f t="shared" si="7"/>
        <v>0</v>
      </c>
      <c r="J114">
        <f t="shared" si="8"/>
        <v>0</v>
      </c>
      <c r="K114">
        <f t="shared" si="9"/>
        <v>0</v>
      </c>
    </row>
    <row r="115" spans="2:11" ht="13.5" thickBot="1">
      <c r="B115" s="17">
        <v>113</v>
      </c>
      <c r="C115" s="20">
        <v>39875</v>
      </c>
      <c r="D115" s="18" t="s">
        <v>13</v>
      </c>
      <c r="E115" s="18" t="s">
        <v>22</v>
      </c>
      <c r="F115" s="18">
        <f t="shared" si="10"/>
        <v>0</v>
      </c>
      <c r="G115" s="18">
        <f t="shared" si="10"/>
        <v>1</v>
      </c>
      <c r="H115">
        <f t="shared" si="6"/>
        <v>0</v>
      </c>
      <c r="I115">
        <f t="shared" si="7"/>
        <v>0</v>
      </c>
      <c r="J115">
        <f t="shared" si="8"/>
        <v>1</v>
      </c>
      <c r="K115">
        <f t="shared" si="9"/>
        <v>0</v>
      </c>
    </row>
    <row r="116" spans="2:11" ht="13.5" thickBot="1">
      <c r="B116" s="17">
        <v>114</v>
      </c>
      <c r="C116" s="20">
        <v>39906</v>
      </c>
      <c r="D116" s="18" t="s">
        <v>22</v>
      </c>
      <c r="E116" s="18" t="s">
        <v>13</v>
      </c>
      <c r="F116" s="18">
        <f t="shared" si="10"/>
        <v>1</v>
      </c>
      <c r="G116" s="18">
        <f t="shared" si="10"/>
        <v>0</v>
      </c>
      <c r="H116">
        <f t="shared" si="6"/>
        <v>0</v>
      </c>
      <c r="I116">
        <f t="shared" si="7"/>
        <v>1</v>
      </c>
      <c r="J116">
        <f t="shared" si="8"/>
        <v>0</v>
      </c>
      <c r="K116">
        <f t="shared" si="9"/>
        <v>0</v>
      </c>
    </row>
    <row r="117" spans="2:11" ht="13.5" thickBot="1">
      <c r="B117" s="17">
        <v>115</v>
      </c>
      <c r="C117" s="18" t="s">
        <v>94</v>
      </c>
      <c r="D117" s="18" t="s">
        <v>13</v>
      </c>
      <c r="E117" s="18" t="s">
        <v>13</v>
      </c>
      <c r="F117" s="18">
        <f t="shared" si="10"/>
        <v>0</v>
      </c>
      <c r="G117" s="18">
        <f t="shared" si="10"/>
        <v>0</v>
      </c>
      <c r="H117">
        <f t="shared" si="6"/>
        <v>0</v>
      </c>
      <c r="I117">
        <f t="shared" si="7"/>
        <v>0</v>
      </c>
      <c r="J117">
        <f t="shared" si="8"/>
        <v>0</v>
      </c>
      <c r="K117">
        <f t="shared" si="9"/>
        <v>1</v>
      </c>
    </row>
    <row r="118" spans="2:11" ht="13.5" thickBot="1">
      <c r="B118" s="17">
        <v>116</v>
      </c>
      <c r="C118" s="18"/>
      <c r="D118" s="18"/>
      <c r="E118" s="18"/>
      <c r="F118" s="18">
        <f t="shared" si="10"/>
        <v>0</v>
      </c>
      <c r="G118" s="18">
        <f t="shared" si="10"/>
        <v>0</v>
      </c>
      <c r="H118">
        <f t="shared" si="6"/>
        <v>0</v>
      </c>
      <c r="I118">
        <f t="shared" si="7"/>
        <v>0</v>
      </c>
      <c r="J118">
        <f t="shared" si="8"/>
        <v>0</v>
      </c>
      <c r="K118">
        <f t="shared" si="9"/>
        <v>1</v>
      </c>
    </row>
    <row r="119" spans="2:11" ht="13.5" thickBot="1">
      <c r="B119" s="17">
        <v>117</v>
      </c>
      <c r="C119" s="18"/>
      <c r="D119" s="18"/>
      <c r="E119" s="18"/>
      <c r="F119" s="18">
        <f t="shared" si="10"/>
        <v>0</v>
      </c>
      <c r="G119" s="18">
        <f t="shared" si="10"/>
        <v>0</v>
      </c>
      <c r="H119">
        <f t="shared" si="6"/>
        <v>0</v>
      </c>
      <c r="I119">
        <f t="shared" si="7"/>
        <v>0</v>
      </c>
      <c r="J119">
        <f t="shared" si="8"/>
        <v>0</v>
      </c>
      <c r="K119">
        <f t="shared" si="9"/>
        <v>1</v>
      </c>
    </row>
    <row r="120" spans="2:11" ht="13.5" thickBot="1">
      <c r="B120" s="17">
        <v>118</v>
      </c>
      <c r="C120" s="18"/>
      <c r="D120" s="18"/>
      <c r="E120" s="18"/>
      <c r="F120" s="18">
        <f t="shared" si="10"/>
        <v>0</v>
      </c>
      <c r="G120" s="18">
        <f t="shared" si="10"/>
        <v>0</v>
      </c>
      <c r="H120">
        <f t="shared" si="6"/>
        <v>0</v>
      </c>
      <c r="I120">
        <f t="shared" si="7"/>
        <v>0</v>
      </c>
      <c r="J120">
        <f t="shared" si="8"/>
        <v>0</v>
      </c>
      <c r="K120">
        <f t="shared" si="9"/>
        <v>1</v>
      </c>
    </row>
    <row r="121" spans="2:11" ht="13.5" thickBot="1">
      <c r="B121" s="17">
        <v>119</v>
      </c>
      <c r="C121" s="20">
        <v>40059</v>
      </c>
      <c r="D121" s="18" t="s">
        <v>22</v>
      </c>
      <c r="E121" s="18" t="s">
        <v>22</v>
      </c>
      <c r="F121" s="18">
        <f t="shared" si="10"/>
        <v>1</v>
      </c>
      <c r="G121" s="18">
        <f t="shared" si="10"/>
        <v>1</v>
      </c>
      <c r="H121">
        <f t="shared" si="6"/>
        <v>1</v>
      </c>
      <c r="I121">
        <f t="shared" si="7"/>
        <v>0</v>
      </c>
      <c r="J121">
        <f t="shared" si="8"/>
        <v>0</v>
      </c>
      <c r="K121">
        <f t="shared" si="9"/>
        <v>0</v>
      </c>
    </row>
    <row r="122" spans="2:11" ht="13.5" thickBot="1">
      <c r="B122" s="17">
        <v>120</v>
      </c>
      <c r="C122" s="20">
        <v>40059</v>
      </c>
      <c r="D122" s="18" t="s">
        <v>13</v>
      </c>
      <c r="E122" s="18" t="s">
        <v>22</v>
      </c>
      <c r="F122" s="18">
        <f t="shared" si="10"/>
        <v>0</v>
      </c>
      <c r="G122" s="18">
        <f t="shared" si="10"/>
        <v>1</v>
      </c>
      <c r="H122">
        <f t="shared" si="6"/>
        <v>0</v>
      </c>
      <c r="I122">
        <f t="shared" si="7"/>
        <v>0</v>
      </c>
      <c r="J122">
        <f t="shared" si="8"/>
        <v>1</v>
      </c>
      <c r="K122">
        <f t="shared" si="9"/>
        <v>0</v>
      </c>
    </row>
    <row r="123" spans="2:11" ht="13.5" thickBot="1">
      <c r="B123" s="17">
        <v>121</v>
      </c>
      <c r="C123" s="20">
        <v>40089</v>
      </c>
      <c r="D123" s="18" t="s">
        <v>22</v>
      </c>
      <c r="E123" s="18" t="s">
        <v>22</v>
      </c>
      <c r="F123" s="18">
        <f t="shared" si="10"/>
        <v>1</v>
      </c>
      <c r="G123" s="18">
        <f t="shared" si="10"/>
        <v>1</v>
      </c>
      <c r="H123">
        <f t="shared" si="6"/>
        <v>1</v>
      </c>
      <c r="I123">
        <f t="shared" si="7"/>
        <v>0</v>
      </c>
      <c r="J123">
        <f t="shared" si="8"/>
        <v>0</v>
      </c>
      <c r="K123">
        <f t="shared" si="9"/>
        <v>0</v>
      </c>
    </row>
    <row r="124" spans="2:11" ht="13.5" thickBot="1">
      <c r="B124" s="17">
        <v>122</v>
      </c>
      <c r="C124" s="20">
        <v>40120</v>
      </c>
      <c r="D124" s="18" t="s">
        <v>22</v>
      </c>
      <c r="E124" s="18" t="s">
        <v>22</v>
      </c>
      <c r="F124" s="18">
        <f t="shared" si="10"/>
        <v>1</v>
      </c>
      <c r="G124" s="18">
        <f t="shared" si="10"/>
        <v>1</v>
      </c>
      <c r="H124">
        <f t="shared" si="6"/>
        <v>1</v>
      </c>
      <c r="I124">
        <f t="shared" si="7"/>
        <v>0</v>
      </c>
      <c r="J124">
        <f t="shared" si="8"/>
        <v>0</v>
      </c>
      <c r="K124">
        <f t="shared" si="9"/>
        <v>0</v>
      </c>
    </row>
    <row r="125" spans="2:11" ht="13.5" thickBot="1">
      <c r="B125" s="17">
        <v>123</v>
      </c>
      <c r="C125" s="18" t="s">
        <v>95</v>
      </c>
      <c r="D125" s="18" t="s">
        <v>22</v>
      </c>
      <c r="E125" s="18" t="s">
        <v>22</v>
      </c>
      <c r="F125" s="18">
        <f t="shared" si="10"/>
        <v>1</v>
      </c>
      <c r="G125" s="18">
        <f t="shared" si="10"/>
        <v>1</v>
      </c>
      <c r="H125">
        <f t="shared" si="6"/>
        <v>1</v>
      </c>
      <c r="I125">
        <f t="shared" si="7"/>
        <v>0</v>
      </c>
      <c r="J125">
        <f t="shared" si="8"/>
        <v>0</v>
      </c>
      <c r="K125">
        <f t="shared" si="9"/>
        <v>0</v>
      </c>
    </row>
    <row r="126" spans="2:11" ht="13.5" thickBot="1">
      <c r="B126" s="17">
        <v>124</v>
      </c>
      <c r="C126" s="18" t="s">
        <v>96</v>
      </c>
      <c r="D126" s="18" t="s">
        <v>13</v>
      </c>
      <c r="E126" s="18" t="s">
        <v>13</v>
      </c>
      <c r="F126" s="18">
        <f t="shared" si="10"/>
        <v>0</v>
      </c>
      <c r="G126" s="18">
        <f t="shared" si="10"/>
        <v>0</v>
      </c>
      <c r="H126">
        <f t="shared" si="6"/>
        <v>0</v>
      </c>
      <c r="I126">
        <f t="shared" si="7"/>
        <v>0</v>
      </c>
      <c r="J126">
        <f t="shared" si="8"/>
        <v>0</v>
      </c>
      <c r="K126">
        <f t="shared" si="9"/>
        <v>1</v>
      </c>
    </row>
    <row r="127" spans="2:11" ht="13.5" thickBot="1">
      <c r="B127" s="17">
        <v>125</v>
      </c>
      <c r="C127" s="18"/>
      <c r="D127" s="18"/>
      <c r="E127" s="18"/>
      <c r="F127" s="18">
        <f t="shared" si="10"/>
        <v>0</v>
      </c>
      <c r="G127" s="18">
        <f t="shared" si="10"/>
        <v>0</v>
      </c>
      <c r="H127">
        <f t="shared" si="6"/>
        <v>0</v>
      </c>
      <c r="I127">
        <f t="shared" si="7"/>
        <v>0</v>
      </c>
      <c r="J127">
        <f t="shared" si="8"/>
        <v>0</v>
      </c>
      <c r="K127">
        <f t="shared" si="9"/>
        <v>1</v>
      </c>
    </row>
    <row r="128" spans="2:11" ht="13.5" thickBot="1">
      <c r="B128" s="17">
        <v>126</v>
      </c>
      <c r="C128" s="18"/>
      <c r="D128" s="18"/>
      <c r="E128" s="18"/>
      <c r="F128" s="18">
        <f t="shared" si="10"/>
        <v>0</v>
      </c>
      <c r="G128" s="18">
        <f t="shared" si="10"/>
        <v>0</v>
      </c>
      <c r="H128">
        <f t="shared" si="6"/>
        <v>0</v>
      </c>
      <c r="I128">
        <f t="shared" si="7"/>
        <v>0</v>
      </c>
      <c r="J128">
        <f t="shared" si="8"/>
        <v>0</v>
      </c>
      <c r="K128">
        <f t="shared" si="9"/>
        <v>1</v>
      </c>
    </row>
    <row r="129" spans="2:11" ht="13.5" thickBot="1">
      <c r="B129" s="17">
        <v>127</v>
      </c>
      <c r="C129" s="18"/>
      <c r="D129" s="18"/>
      <c r="E129" s="18"/>
      <c r="F129" s="18">
        <f t="shared" si="10"/>
        <v>0</v>
      </c>
      <c r="G129" s="18">
        <f t="shared" si="10"/>
        <v>0</v>
      </c>
      <c r="H129">
        <f t="shared" si="6"/>
        <v>0</v>
      </c>
      <c r="I129">
        <f t="shared" si="7"/>
        <v>0</v>
      </c>
      <c r="J129">
        <f t="shared" si="8"/>
        <v>0</v>
      </c>
      <c r="K129">
        <f t="shared" si="9"/>
        <v>1</v>
      </c>
    </row>
    <row r="130" spans="2:11" ht="13.5" thickBot="1">
      <c r="B130" s="17">
        <v>128</v>
      </c>
      <c r="C130" s="18"/>
      <c r="D130" s="18"/>
      <c r="E130" s="18"/>
      <c r="F130" s="18">
        <f t="shared" si="10"/>
        <v>0</v>
      </c>
      <c r="G130" s="18">
        <f t="shared" si="10"/>
        <v>0</v>
      </c>
      <c r="H130">
        <f t="shared" si="6"/>
        <v>0</v>
      </c>
      <c r="I130">
        <f t="shared" si="7"/>
        <v>0</v>
      </c>
      <c r="J130">
        <f t="shared" si="8"/>
        <v>0</v>
      </c>
      <c r="K130">
        <f t="shared" si="9"/>
        <v>1</v>
      </c>
    </row>
    <row r="131" spans="2:11" ht="13.5" thickBot="1">
      <c r="B131" s="17">
        <v>129</v>
      </c>
      <c r="C131" s="18" t="s">
        <v>97</v>
      </c>
      <c r="D131" s="18" t="s">
        <v>98</v>
      </c>
      <c r="E131" s="18" t="s">
        <v>22</v>
      </c>
      <c r="F131" s="18">
        <f t="shared" si="10"/>
        <v>0</v>
      </c>
      <c r="G131" s="18">
        <f t="shared" si="10"/>
        <v>1</v>
      </c>
      <c r="H131">
        <f t="shared" ref="H131:H144" si="11">IF(AND(F131,G131),1,0)</f>
        <v>0</v>
      </c>
      <c r="I131">
        <f t="shared" ref="I131:I144" si="12">IF(AND(F131,(NOT(G131))),1,0)</f>
        <v>0</v>
      </c>
      <c r="J131">
        <f t="shared" ref="J131:J144" si="13">IF(AND(NOT(F131),G131),1,0)</f>
        <v>1</v>
      </c>
      <c r="K131">
        <f t="shared" ref="K131:K144" si="14">IF(AND((NOT(F131)),(NOT(G131))),1,0)</f>
        <v>0</v>
      </c>
    </row>
    <row r="132" spans="2:11" ht="13.5" thickBot="1">
      <c r="B132" s="17">
        <v>130</v>
      </c>
      <c r="C132" s="18" t="s">
        <v>99</v>
      </c>
      <c r="D132" s="18" t="s">
        <v>13</v>
      </c>
      <c r="E132" s="18" t="s">
        <v>22</v>
      </c>
      <c r="F132" s="18">
        <f t="shared" ref="F132:G144" si="15">IF(D132="YES",1,0)</f>
        <v>0</v>
      </c>
      <c r="G132" s="18">
        <f t="shared" si="15"/>
        <v>1</v>
      </c>
      <c r="H132">
        <f t="shared" si="11"/>
        <v>0</v>
      </c>
      <c r="I132">
        <f t="shared" si="12"/>
        <v>0</v>
      </c>
      <c r="J132">
        <f t="shared" si="13"/>
        <v>1</v>
      </c>
      <c r="K132">
        <f t="shared" si="14"/>
        <v>0</v>
      </c>
    </row>
    <row r="133" spans="2:11" ht="13.5" thickBot="1">
      <c r="B133" s="17">
        <v>131</v>
      </c>
      <c r="C133" s="18" t="s">
        <v>100</v>
      </c>
      <c r="D133" s="18" t="s">
        <v>13</v>
      </c>
      <c r="E133" s="18" t="s">
        <v>13</v>
      </c>
      <c r="F133" s="18">
        <f t="shared" si="15"/>
        <v>0</v>
      </c>
      <c r="G133" s="18">
        <f t="shared" si="15"/>
        <v>0</v>
      </c>
      <c r="H133">
        <f t="shared" si="11"/>
        <v>0</v>
      </c>
      <c r="I133">
        <f t="shared" si="12"/>
        <v>0</v>
      </c>
      <c r="J133">
        <f t="shared" si="13"/>
        <v>0</v>
      </c>
      <c r="K133">
        <f t="shared" si="14"/>
        <v>1</v>
      </c>
    </row>
    <row r="134" spans="2:11" ht="13.5" thickBot="1">
      <c r="B134" s="21">
        <v>132</v>
      </c>
      <c r="C134" s="7"/>
      <c r="D134" s="7"/>
      <c r="E134" s="7"/>
      <c r="F134" s="18">
        <f t="shared" si="15"/>
        <v>0</v>
      </c>
      <c r="G134" s="18">
        <f t="shared" si="15"/>
        <v>0</v>
      </c>
      <c r="H134">
        <f t="shared" si="11"/>
        <v>0</v>
      </c>
      <c r="I134">
        <f t="shared" si="12"/>
        <v>0</v>
      </c>
      <c r="J134">
        <f t="shared" si="13"/>
        <v>0</v>
      </c>
      <c r="K134">
        <f t="shared" si="14"/>
        <v>1</v>
      </c>
    </row>
    <row r="135" spans="2:11" ht="13.5" thickBot="1">
      <c r="B135" s="21">
        <v>133</v>
      </c>
      <c r="C135" s="7"/>
      <c r="D135" s="7"/>
      <c r="E135" s="7"/>
      <c r="F135" s="18">
        <f t="shared" si="15"/>
        <v>0</v>
      </c>
      <c r="G135" s="18">
        <f t="shared" si="15"/>
        <v>0</v>
      </c>
      <c r="H135">
        <f t="shared" si="11"/>
        <v>0</v>
      </c>
      <c r="I135">
        <f t="shared" si="12"/>
        <v>0</v>
      </c>
      <c r="J135">
        <f t="shared" si="13"/>
        <v>0</v>
      </c>
      <c r="K135">
        <f t="shared" si="14"/>
        <v>1</v>
      </c>
    </row>
    <row r="136" spans="2:11" ht="13.5" thickBot="1">
      <c r="B136" s="21">
        <v>134</v>
      </c>
      <c r="C136" s="7"/>
      <c r="D136" s="7"/>
      <c r="E136" s="7"/>
      <c r="F136" s="18">
        <f t="shared" si="15"/>
        <v>0</v>
      </c>
      <c r="G136" s="18">
        <f t="shared" si="15"/>
        <v>0</v>
      </c>
      <c r="H136">
        <f t="shared" si="11"/>
        <v>0</v>
      </c>
      <c r="I136">
        <f t="shared" si="12"/>
        <v>0</v>
      </c>
      <c r="J136">
        <f t="shared" si="13"/>
        <v>0</v>
      </c>
      <c r="K136">
        <f t="shared" si="14"/>
        <v>1</v>
      </c>
    </row>
    <row r="137" spans="2:11" ht="13.5" thickBot="1">
      <c r="B137" s="21">
        <v>135</v>
      </c>
      <c r="C137" s="7"/>
      <c r="D137" s="7"/>
      <c r="E137" s="7"/>
      <c r="F137" s="18">
        <f t="shared" si="15"/>
        <v>0</v>
      </c>
      <c r="G137" s="18">
        <f t="shared" si="15"/>
        <v>0</v>
      </c>
      <c r="H137">
        <f t="shared" si="11"/>
        <v>0</v>
      </c>
      <c r="I137">
        <f t="shared" si="12"/>
        <v>0</v>
      </c>
      <c r="J137">
        <f t="shared" si="13"/>
        <v>0</v>
      </c>
      <c r="K137">
        <f t="shared" si="14"/>
        <v>1</v>
      </c>
    </row>
    <row r="138" spans="2:11" ht="13.5" thickBot="1">
      <c r="B138" s="21">
        <v>136</v>
      </c>
      <c r="C138" s="7"/>
      <c r="D138" s="7"/>
      <c r="E138" s="7"/>
      <c r="F138" s="18">
        <f t="shared" si="15"/>
        <v>0</v>
      </c>
      <c r="G138" s="18">
        <f t="shared" si="15"/>
        <v>0</v>
      </c>
      <c r="H138">
        <f t="shared" si="11"/>
        <v>0</v>
      </c>
      <c r="I138">
        <f t="shared" si="12"/>
        <v>0</v>
      </c>
      <c r="J138">
        <f t="shared" si="13"/>
        <v>0</v>
      </c>
      <c r="K138">
        <f t="shared" si="14"/>
        <v>1</v>
      </c>
    </row>
    <row r="139" spans="2:11" ht="13.5" thickBot="1">
      <c r="B139" s="21">
        <v>137</v>
      </c>
      <c r="C139" s="7"/>
      <c r="D139" s="7"/>
      <c r="E139" s="7"/>
      <c r="F139" s="18">
        <f t="shared" si="15"/>
        <v>0</v>
      </c>
      <c r="G139" s="18">
        <f t="shared" si="15"/>
        <v>0</v>
      </c>
      <c r="H139">
        <f t="shared" si="11"/>
        <v>0</v>
      </c>
      <c r="I139">
        <f t="shared" si="12"/>
        <v>0</v>
      </c>
      <c r="J139">
        <f t="shared" si="13"/>
        <v>0</v>
      </c>
      <c r="K139">
        <f t="shared" si="14"/>
        <v>1</v>
      </c>
    </row>
    <row r="140" spans="2:11" ht="13.5" thickBot="1">
      <c r="B140" s="22">
        <v>138</v>
      </c>
      <c r="C140" s="7"/>
      <c r="D140" s="7"/>
      <c r="E140" s="7"/>
      <c r="F140" s="18">
        <f t="shared" si="15"/>
        <v>0</v>
      </c>
      <c r="G140" s="18">
        <f t="shared" si="15"/>
        <v>0</v>
      </c>
      <c r="H140">
        <f t="shared" si="11"/>
        <v>0</v>
      </c>
      <c r="I140">
        <f t="shared" si="12"/>
        <v>0</v>
      </c>
      <c r="J140">
        <f t="shared" si="13"/>
        <v>0</v>
      </c>
      <c r="K140">
        <f t="shared" si="14"/>
        <v>1</v>
      </c>
    </row>
    <row r="141" spans="2:11" ht="13.5" thickBot="1">
      <c r="B141" s="21">
        <v>139</v>
      </c>
      <c r="C141" s="7"/>
      <c r="D141" s="7"/>
      <c r="E141" s="7"/>
      <c r="F141" s="18">
        <f t="shared" si="15"/>
        <v>0</v>
      </c>
      <c r="G141" s="18">
        <f t="shared" si="15"/>
        <v>0</v>
      </c>
      <c r="H141">
        <f t="shared" si="11"/>
        <v>0</v>
      </c>
      <c r="I141">
        <f t="shared" si="12"/>
        <v>0</v>
      </c>
      <c r="J141">
        <f t="shared" si="13"/>
        <v>0</v>
      </c>
      <c r="K141">
        <f t="shared" si="14"/>
        <v>1</v>
      </c>
    </row>
    <row r="142" spans="2:11" ht="13.5" thickBot="1">
      <c r="B142" s="21">
        <v>140</v>
      </c>
      <c r="C142" s="7"/>
      <c r="D142" s="7"/>
      <c r="E142" s="7"/>
      <c r="F142" s="18">
        <f t="shared" si="15"/>
        <v>0</v>
      </c>
      <c r="G142" s="18">
        <f t="shared" si="15"/>
        <v>0</v>
      </c>
      <c r="H142">
        <f t="shared" si="11"/>
        <v>0</v>
      </c>
      <c r="I142">
        <f t="shared" si="12"/>
        <v>0</v>
      </c>
      <c r="J142">
        <f t="shared" si="13"/>
        <v>0</v>
      </c>
      <c r="K142">
        <f t="shared" si="14"/>
        <v>1</v>
      </c>
    </row>
    <row r="143" spans="2:11" ht="13.5" thickBot="1">
      <c r="B143" s="21">
        <v>141</v>
      </c>
      <c r="C143" s="7"/>
      <c r="D143" s="7"/>
      <c r="E143" s="7"/>
      <c r="F143" s="18">
        <f t="shared" si="15"/>
        <v>0</v>
      </c>
      <c r="G143" s="18">
        <f t="shared" si="15"/>
        <v>0</v>
      </c>
      <c r="H143">
        <f t="shared" si="11"/>
        <v>0</v>
      </c>
      <c r="I143">
        <f t="shared" si="12"/>
        <v>0</v>
      </c>
      <c r="J143">
        <f t="shared" si="13"/>
        <v>0</v>
      </c>
      <c r="K143">
        <f t="shared" si="14"/>
        <v>1</v>
      </c>
    </row>
    <row r="144" spans="2:11" ht="13.5" thickBot="1">
      <c r="B144" s="21">
        <v>142</v>
      </c>
      <c r="C144" s="7"/>
      <c r="D144" s="7"/>
      <c r="E144" s="7"/>
      <c r="F144" s="18">
        <f t="shared" si="15"/>
        <v>0</v>
      </c>
      <c r="G144" s="18">
        <f t="shared" si="15"/>
        <v>0</v>
      </c>
      <c r="H144">
        <f t="shared" si="11"/>
        <v>0</v>
      </c>
      <c r="I144">
        <f t="shared" si="12"/>
        <v>0</v>
      </c>
      <c r="J144">
        <f t="shared" si="13"/>
        <v>0</v>
      </c>
      <c r="K144">
        <f t="shared" si="14"/>
        <v>1</v>
      </c>
    </row>
    <row r="145" spans="2:7">
      <c r="B145" s="8"/>
      <c r="G145" s="9"/>
    </row>
    <row r="146" spans="2:7">
      <c r="B146" s="8"/>
      <c r="G146" s="9"/>
    </row>
    <row r="147" spans="2:7">
      <c r="B147" s="8"/>
      <c r="G147" s="9"/>
    </row>
    <row r="148" spans="2:7">
      <c r="B148" s="8"/>
      <c r="G148" s="9"/>
    </row>
    <row r="149" spans="2:7">
      <c r="B149" s="8"/>
      <c r="G149" s="9"/>
    </row>
    <row r="150" spans="2:7">
      <c r="B150" s="8"/>
      <c r="G150" s="9"/>
    </row>
    <row r="151" spans="2:7">
      <c r="B151" s="8"/>
      <c r="G151" s="9"/>
    </row>
    <row r="152" spans="2:7">
      <c r="B152" s="8"/>
      <c r="G152" s="9"/>
    </row>
    <row r="153" spans="2:7">
      <c r="B153" s="8"/>
      <c r="G153" s="9"/>
    </row>
    <row r="154" spans="2:7">
      <c r="B154" s="8"/>
      <c r="G154" s="9"/>
    </row>
    <row r="155" spans="2:7">
      <c r="B155" s="8"/>
      <c r="G155" s="9"/>
    </row>
    <row r="156" spans="2:7">
      <c r="B156" s="8"/>
      <c r="G156" s="9"/>
    </row>
    <row r="157" spans="2:7">
      <c r="B157" s="8"/>
      <c r="G157" s="9"/>
    </row>
    <row r="158" spans="2:7">
      <c r="B158" s="8"/>
      <c r="G158" s="9"/>
    </row>
    <row r="159" spans="2:7">
      <c r="B159" s="8"/>
      <c r="G159" s="9"/>
    </row>
    <row r="160" spans="2:7">
      <c r="B160" s="8"/>
      <c r="G160" s="9"/>
    </row>
    <row r="161" spans="2:7">
      <c r="B161" s="8"/>
      <c r="G161" s="9"/>
    </row>
    <row r="162" spans="2:7">
      <c r="B162" s="8"/>
      <c r="G162" s="9"/>
    </row>
    <row r="163" spans="2:7">
      <c r="B163" s="8"/>
      <c r="G163" s="9"/>
    </row>
    <row r="164" spans="2:7">
      <c r="B164" s="8"/>
      <c r="G164" s="9"/>
    </row>
    <row r="165" spans="2:7">
      <c r="B165" s="8"/>
      <c r="G165" s="9"/>
    </row>
    <row r="166" spans="2:7">
      <c r="B166" s="8"/>
      <c r="G166" s="9"/>
    </row>
    <row r="167" spans="2:7">
      <c r="B167" s="8"/>
      <c r="G167" s="9"/>
    </row>
    <row r="168" spans="2:7">
      <c r="B168" s="8"/>
      <c r="G168" s="9"/>
    </row>
    <row r="169" spans="2:7">
      <c r="B169" s="8"/>
      <c r="G169" s="9"/>
    </row>
    <row r="170" spans="2:7">
      <c r="B170" s="8"/>
      <c r="G170" s="9"/>
    </row>
    <row r="171" spans="2:7">
      <c r="B171" s="8"/>
      <c r="G171" s="9"/>
    </row>
    <row r="172" spans="2:7">
      <c r="B172" s="8"/>
      <c r="G172" s="9"/>
    </row>
    <row r="173" spans="2:7">
      <c r="B173" s="8"/>
      <c r="G173" s="9"/>
    </row>
    <row r="174" spans="2:7">
      <c r="B174" s="8"/>
      <c r="G174" s="9"/>
    </row>
    <row r="175" spans="2:7">
      <c r="B175" s="8"/>
      <c r="G175" s="9"/>
    </row>
    <row r="176" spans="2:7">
      <c r="B176" s="8"/>
      <c r="G176" s="9"/>
    </row>
    <row r="177" spans="2:7">
      <c r="B177" s="8"/>
      <c r="G177" s="9"/>
    </row>
    <row r="178" spans="2:7">
      <c r="B178" s="8"/>
      <c r="G178" s="9"/>
    </row>
    <row r="179" spans="2:7">
      <c r="B179" s="8"/>
      <c r="G179" s="9"/>
    </row>
    <row r="180" spans="2:7">
      <c r="B180" s="8"/>
      <c r="G180" s="9"/>
    </row>
    <row r="181" spans="2:7">
      <c r="B181" s="8"/>
      <c r="G181" s="9"/>
    </row>
    <row r="182" spans="2:7">
      <c r="B182" s="8"/>
      <c r="G182" s="9"/>
    </row>
    <row r="183" spans="2:7">
      <c r="B183" s="8"/>
      <c r="G183" s="9"/>
    </row>
    <row r="184" spans="2:7">
      <c r="B184" s="8"/>
      <c r="G184" s="9"/>
    </row>
    <row r="185" spans="2:7">
      <c r="B185" s="8"/>
      <c r="G185" s="9"/>
    </row>
    <row r="186" spans="2:7">
      <c r="B186" s="10"/>
      <c r="G186" s="9"/>
    </row>
    <row r="187" spans="2:7">
      <c r="B187" s="8"/>
      <c r="G187" s="9"/>
    </row>
    <row r="188" spans="2:7">
      <c r="B188" s="8"/>
      <c r="G188" s="9"/>
    </row>
    <row r="189" spans="2:7">
      <c r="B189" s="8"/>
      <c r="G189" s="9"/>
    </row>
    <row r="190" spans="2:7">
      <c r="B190" s="8"/>
      <c r="G190" s="9"/>
    </row>
    <row r="191" spans="2:7">
      <c r="B191" s="8"/>
      <c r="G191" s="9"/>
    </row>
    <row r="192" spans="2:7">
      <c r="B192" s="8"/>
      <c r="G192" s="9"/>
    </row>
    <row r="193" spans="2:7">
      <c r="B193" s="8"/>
      <c r="G193" s="9"/>
    </row>
    <row r="194" spans="2:7">
      <c r="B194" s="8"/>
      <c r="G194" s="9"/>
    </row>
    <row r="195" spans="2:7">
      <c r="G195" s="9"/>
    </row>
    <row r="196" spans="2:7">
      <c r="G196" s="9"/>
    </row>
    <row r="197" spans="2:7">
      <c r="G197" s="9"/>
    </row>
    <row r="198" spans="2:7">
      <c r="G198" s="9"/>
    </row>
    <row r="199" spans="2:7">
      <c r="G199" s="9"/>
    </row>
    <row r="200" spans="2:7">
      <c r="G200" s="9"/>
    </row>
    <row r="201" spans="2:7">
      <c r="G201" s="9"/>
    </row>
    <row r="202" spans="2:7">
      <c r="G202" s="9"/>
    </row>
    <row r="203" spans="2:7">
      <c r="G203" s="9"/>
    </row>
    <row r="204" spans="2:7">
      <c r="G204" s="9"/>
    </row>
    <row r="205" spans="2:7">
      <c r="G205" s="9"/>
    </row>
    <row r="206" spans="2:7">
      <c r="G206" s="9"/>
    </row>
    <row r="207" spans="2:7">
      <c r="G207" s="9"/>
    </row>
    <row r="208" spans="2:7">
      <c r="G208" s="9"/>
    </row>
    <row r="209" spans="7:7">
      <c r="G209" s="9"/>
    </row>
    <row r="210" spans="7:7">
      <c r="G210" s="9"/>
    </row>
    <row r="211" spans="7:7">
      <c r="G211" s="9"/>
    </row>
    <row r="212" spans="7:7">
      <c r="G212" s="9"/>
    </row>
    <row r="213" spans="7:7">
      <c r="G213" s="9"/>
    </row>
    <row r="214" spans="7:7">
      <c r="G214" s="9"/>
    </row>
    <row r="215" spans="7:7">
      <c r="G215" s="9"/>
    </row>
    <row r="216" spans="7:7">
      <c r="G216" s="9"/>
    </row>
    <row r="217" spans="7:7">
      <c r="G217" s="9"/>
    </row>
    <row r="218" spans="7:7">
      <c r="G218" s="9"/>
    </row>
    <row r="219" spans="7:7">
      <c r="G219" s="9"/>
    </row>
    <row r="220" spans="7:7">
      <c r="G220" s="9"/>
    </row>
    <row r="221" spans="7:7">
      <c r="G221" s="9"/>
    </row>
    <row r="222" spans="7:7">
      <c r="G222" s="9"/>
    </row>
    <row r="223" spans="7:7">
      <c r="G223" s="9"/>
    </row>
    <row r="224" spans="7:7">
      <c r="G224" s="9"/>
    </row>
    <row r="225" spans="7:7">
      <c r="G225" s="9"/>
    </row>
    <row r="226" spans="7:7">
      <c r="G226" s="9"/>
    </row>
    <row r="227" spans="7:7">
      <c r="G227" s="9"/>
    </row>
    <row r="228" spans="7:7">
      <c r="G228" s="9"/>
    </row>
    <row r="229" spans="7:7">
      <c r="G229" s="9"/>
    </row>
    <row r="230" spans="7:7">
      <c r="G230" s="9"/>
    </row>
    <row r="231" spans="7:7">
      <c r="G231" s="9"/>
    </row>
    <row r="232" spans="7:7">
      <c r="G232" s="9"/>
    </row>
    <row r="233" spans="7:7">
      <c r="G233" s="9"/>
    </row>
    <row r="234" spans="7:7">
      <c r="G234" s="9"/>
    </row>
    <row r="235" spans="7:7">
      <c r="G235" s="9"/>
    </row>
    <row r="236" spans="7:7">
      <c r="G236" s="9"/>
    </row>
    <row r="237" spans="7:7">
      <c r="G237" s="9"/>
    </row>
    <row r="238" spans="7:7">
      <c r="G238" s="9"/>
    </row>
    <row r="239" spans="7:7">
      <c r="G239" s="9"/>
    </row>
    <row r="240" spans="7:7">
      <c r="G240" s="9"/>
    </row>
    <row r="241" spans="7:7">
      <c r="G241" s="9"/>
    </row>
    <row r="242" spans="7:7">
      <c r="G242" s="9"/>
    </row>
    <row r="243" spans="7:7">
      <c r="G243" s="9"/>
    </row>
    <row r="244" spans="7:7">
      <c r="G244" s="9"/>
    </row>
    <row r="245" spans="7:7">
      <c r="G245" s="9"/>
    </row>
    <row r="246" spans="7:7">
      <c r="G246" s="9"/>
    </row>
    <row r="247" spans="7:7">
      <c r="G247" s="9"/>
    </row>
    <row r="248" spans="7:7">
      <c r="G248" s="9"/>
    </row>
    <row r="249" spans="7:7">
      <c r="G249" s="9"/>
    </row>
    <row r="250" spans="7:7">
      <c r="G250" s="9"/>
    </row>
    <row r="251" spans="7:7">
      <c r="G251" s="9"/>
    </row>
    <row r="252" spans="7:7">
      <c r="G252" s="9"/>
    </row>
    <row r="253" spans="7:7">
      <c r="G253" s="9"/>
    </row>
    <row r="254" spans="7:7">
      <c r="G254" s="9"/>
    </row>
    <row r="255" spans="7:7">
      <c r="G255" s="9"/>
    </row>
    <row r="256" spans="7:7">
      <c r="G256" s="9"/>
    </row>
    <row r="257" spans="7:7">
      <c r="G257" s="9"/>
    </row>
    <row r="258" spans="7:7">
      <c r="G258" s="9"/>
    </row>
    <row r="259" spans="7:7">
      <c r="G259" s="9"/>
    </row>
    <row r="260" spans="7:7">
      <c r="G260" s="9"/>
    </row>
    <row r="261" spans="7:7">
      <c r="G261" s="9"/>
    </row>
    <row r="262" spans="7:7">
      <c r="G262" s="9"/>
    </row>
    <row r="263" spans="7:7">
      <c r="G263" s="9"/>
    </row>
    <row r="264" spans="7:7">
      <c r="G264" s="9"/>
    </row>
    <row r="265" spans="7:7">
      <c r="G265" s="9"/>
    </row>
    <row r="266" spans="7:7">
      <c r="G266" s="9"/>
    </row>
    <row r="267" spans="7:7">
      <c r="G267" s="9"/>
    </row>
    <row r="268" spans="7:7">
      <c r="G268" s="9"/>
    </row>
    <row r="269" spans="7:7">
      <c r="G269" s="9"/>
    </row>
    <row r="270" spans="7:7">
      <c r="G270" s="9"/>
    </row>
    <row r="271" spans="7:7">
      <c r="G271" s="9"/>
    </row>
    <row r="272" spans="7:7">
      <c r="G272" s="9"/>
    </row>
    <row r="273" spans="7:7">
      <c r="G273" s="9"/>
    </row>
    <row r="274" spans="7:7">
      <c r="G274" s="9"/>
    </row>
    <row r="275" spans="7:7">
      <c r="G275" s="9"/>
    </row>
    <row r="276" spans="7:7">
      <c r="G276" s="9"/>
    </row>
    <row r="277" spans="7:7">
      <c r="G277" s="9"/>
    </row>
    <row r="278" spans="7:7">
      <c r="G278" s="9"/>
    </row>
    <row r="279" spans="7:7">
      <c r="G279" s="9"/>
    </row>
    <row r="280" spans="7:7">
      <c r="G280" s="9"/>
    </row>
    <row r="281" spans="7:7">
      <c r="G281" s="9"/>
    </row>
    <row r="282" spans="7:7">
      <c r="G282" s="9"/>
    </row>
    <row r="283" spans="7:7">
      <c r="G283" s="9"/>
    </row>
    <row r="284" spans="7:7">
      <c r="G284" s="9"/>
    </row>
    <row r="285" spans="7:7">
      <c r="G285" s="9"/>
    </row>
    <row r="286" spans="7:7">
      <c r="G286" s="9"/>
    </row>
    <row r="287" spans="7:7">
      <c r="G287" s="9"/>
    </row>
    <row r="288" spans="7:7">
      <c r="G288" s="9"/>
    </row>
    <row r="289" spans="7:7">
      <c r="G289" s="9"/>
    </row>
    <row r="290" spans="7:7">
      <c r="G290" s="9"/>
    </row>
    <row r="291" spans="7:7">
      <c r="G291" s="9"/>
    </row>
    <row r="292" spans="7:7">
      <c r="G292" s="9"/>
    </row>
    <row r="293" spans="7:7">
      <c r="G293" s="9"/>
    </row>
    <row r="294" spans="7:7">
      <c r="G294" s="9"/>
    </row>
    <row r="295" spans="7:7">
      <c r="G295" s="9"/>
    </row>
    <row r="296" spans="7:7">
      <c r="G296" s="9"/>
    </row>
    <row r="297" spans="7:7">
      <c r="G297" s="9"/>
    </row>
    <row r="298" spans="7:7">
      <c r="G298" s="9"/>
    </row>
    <row r="299" spans="7:7">
      <c r="G299" s="9"/>
    </row>
    <row r="300" spans="7:7">
      <c r="G300" s="9"/>
    </row>
    <row r="301" spans="7:7">
      <c r="G301" s="9"/>
    </row>
    <row r="302" spans="7:7">
      <c r="G302" s="9"/>
    </row>
    <row r="303" spans="7:7">
      <c r="G303" s="9"/>
    </row>
    <row r="304" spans="7:7">
      <c r="G304" s="9"/>
    </row>
    <row r="305" spans="7:7">
      <c r="G305" s="9"/>
    </row>
    <row r="306" spans="7:7">
      <c r="G306" s="9"/>
    </row>
    <row r="307" spans="7:7">
      <c r="G307" s="9"/>
    </row>
    <row r="308" spans="7:7">
      <c r="G308" s="9"/>
    </row>
    <row r="309" spans="7:7">
      <c r="G309" s="9"/>
    </row>
    <row r="310" spans="7:7">
      <c r="G310" s="9"/>
    </row>
    <row r="311" spans="7:7">
      <c r="G311" s="9"/>
    </row>
    <row r="312" spans="7:7">
      <c r="G312" s="9"/>
    </row>
    <row r="313" spans="7:7">
      <c r="G313" s="9"/>
    </row>
    <row r="314" spans="7:7">
      <c r="G314" s="9"/>
    </row>
    <row r="315" spans="7:7">
      <c r="G315" s="9"/>
    </row>
    <row r="316" spans="7:7">
      <c r="G316" s="9"/>
    </row>
    <row r="317" spans="7:7">
      <c r="G317" s="9"/>
    </row>
    <row r="318" spans="7:7">
      <c r="G318" s="9"/>
    </row>
    <row r="319" spans="7:7">
      <c r="G319" s="9"/>
    </row>
    <row r="320" spans="7:7">
      <c r="G320" s="9"/>
    </row>
    <row r="321" spans="7:7">
      <c r="G321" s="9"/>
    </row>
    <row r="322" spans="7:7">
      <c r="G322" s="9"/>
    </row>
    <row r="323" spans="7:7">
      <c r="G323" s="9"/>
    </row>
    <row r="324" spans="7:7">
      <c r="G324" s="9"/>
    </row>
    <row r="325" spans="7:7">
      <c r="G325" s="9"/>
    </row>
    <row r="326" spans="7:7">
      <c r="G326" s="9"/>
    </row>
    <row r="327" spans="7:7">
      <c r="G327" s="9"/>
    </row>
    <row r="328" spans="7:7">
      <c r="G328" s="9"/>
    </row>
    <row r="329" spans="7:7">
      <c r="G329" s="9"/>
    </row>
    <row r="330" spans="7:7">
      <c r="G330" s="9"/>
    </row>
    <row r="331" spans="7:7">
      <c r="G331" s="9"/>
    </row>
    <row r="332" spans="7:7">
      <c r="G332" s="9"/>
    </row>
    <row r="333" spans="7:7">
      <c r="G333" s="9"/>
    </row>
    <row r="334" spans="7:7">
      <c r="G334" s="9"/>
    </row>
    <row r="335" spans="7:7">
      <c r="G335" s="9"/>
    </row>
    <row r="336" spans="7:7">
      <c r="G336" s="9"/>
    </row>
    <row r="337" spans="7:7">
      <c r="G337" s="9"/>
    </row>
    <row r="338" spans="7:7">
      <c r="G338" s="9"/>
    </row>
    <row r="339" spans="7:7">
      <c r="G339" s="9"/>
    </row>
    <row r="340" spans="7:7">
      <c r="G340" s="9"/>
    </row>
    <row r="341" spans="7:7">
      <c r="G341" s="9"/>
    </row>
    <row r="342" spans="7:7">
      <c r="G342" s="9"/>
    </row>
    <row r="343" spans="7:7">
      <c r="G343" s="9"/>
    </row>
    <row r="344" spans="7:7">
      <c r="G344" s="9"/>
    </row>
    <row r="345" spans="7:7">
      <c r="G345" s="9"/>
    </row>
    <row r="346" spans="7:7">
      <c r="G346" s="9"/>
    </row>
    <row r="347" spans="7:7">
      <c r="G347" s="9"/>
    </row>
    <row r="348" spans="7:7">
      <c r="G348" s="9"/>
    </row>
    <row r="349" spans="7:7">
      <c r="G349" s="9"/>
    </row>
    <row r="350" spans="7:7">
      <c r="G350" s="9"/>
    </row>
    <row r="351" spans="7:7">
      <c r="G351" s="9"/>
    </row>
    <row r="352" spans="7:7">
      <c r="G352" s="9"/>
    </row>
    <row r="353" spans="7:7">
      <c r="G353" s="9"/>
    </row>
    <row r="354" spans="7:7">
      <c r="G354" s="9"/>
    </row>
    <row r="355" spans="7:7">
      <c r="G355" s="9"/>
    </row>
    <row r="356" spans="7:7">
      <c r="G356" s="9"/>
    </row>
    <row r="357" spans="7:7">
      <c r="G357" s="9"/>
    </row>
    <row r="358" spans="7:7">
      <c r="G358" s="9"/>
    </row>
    <row r="359" spans="7:7">
      <c r="G359" s="9"/>
    </row>
    <row r="360" spans="7:7">
      <c r="G360" s="9"/>
    </row>
    <row r="361" spans="7:7">
      <c r="G361" s="9"/>
    </row>
    <row r="362" spans="7:7">
      <c r="G362" s="9"/>
    </row>
    <row r="363" spans="7:7">
      <c r="G363" s="9"/>
    </row>
    <row r="364" spans="7:7">
      <c r="G364" s="9"/>
    </row>
    <row r="365" spans="7:7">
      <c r="G365" s="9"/>
    </row>
    <row r="366" spans="7:7">
      <c r="G366" s="9"/>
    </row>
    <row r="367" spans="7:7">
      <c r="G367" s="9"/>
    </row>
    <row r="368" spans="7:7">
      <c r="G368" s="9"/>
    </row>
    <row r="369" spans="7:7">
      <c r="G369" s="9"/>
    </row>
    <row r="370" spans="7:7">
      <c r="G370" s="9"/>
    </row>
    <row r="371" spans="7:7">
      <c r="G371" s="9"/>
    </row>
    <row r="372" spans="7:7">
      <c r="G372" s="9"/>
    </row>
    <row r="373" spans="7:7">
      <c r="G373" s="9"/>
    </row>
    <row r="374" spans="7:7">
      <c r="G374" s="9"/>
    </row>
    <row r="375" spans="7:7">
      <c r="G375" s="9"/>
    </row>
    <row r="376" spans="7:7">
      <c r="G376" s="9"/>
    </row>
    <row r="377" spans="7:7">
      <c r="G377" s="9"/>
    </row>
    <row r="378" spans="7:7">
      <c r="G378" s="9"/>
    </row>
    <row r="379" spans="7:7">
      <c r="G379" s="9"/>
    </row>
    <row r="380" spans="7:7">
      <c r="G380" s="9"/>
    </row>
    <row r="381" spans="7:7">
      <c r="G381" s="9"/>
    </row>
    <row r="382" spans="7:7">
      <c r="G382" s="9"/>
    </row>
    <row r="383" spans="7:7">
      <c r="G383" s="9"/>
    </row>
    <row r="384" spans="7:7">
      <c r="G384" s="9"/>
    </row>
    <row r="385" spans="7:7">
      <c r="G385" s="9"/>
    </row>
    <row r="386" spans="7:7">
      <c r="G386" s="9"/>
    </row>
  </sheetData>
  <mergeCells count="2">
    <mergeCell ref="M16:P16"/>
    <mergeCell ref="M22:P22"/>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Environment Canada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Wilson,Lawrence [CMC]</dc:creator>
  <cp:keywords/>
  <dc:description/>
  <cp:lastModifiedBy/>
  <cp:revision/>
  <dcterms:created xsi:type="dcterms:W3CDTF">2013-05-30T19:44:01Z</dcterms:created>
  <dcterms:modified xsi:type="dcterms:W3CDTF">2021-02-05T15:57:23Z</dcterms:modified>
  <cp:category/>
  <cp:contentStatus/>
</cp:coreProperties>
</file>